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Box\Marketing\Blog Content\2022\June\"/>
    </mc:Choice>
  </mc:AlternateContent>
  <xr:revisionPtr revIDLastSave="0" documentId="13_ncr:1_{5DCB0DDE-585D-42C7-80AE-10ED1213AC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 Page" sheetId="1" r:id="rId1"/>
    <sheet name="WisConomy Example Data" sheetId="5" r:id="rId2"/>
    <sheet name="Example Analysis" sheetId="3" r:id="rId3"/>
    <sheet name="Template Napkin Analysis" sheetId="6" r:id="rId4"/>
    <sheet name="Sources" sheetId="4" r:id="rId5"/>
  </sheets>
  <definedNames>
    <definedName name="_xlnm._FilterDatabase" localSheetId="2" hidden="1">'Example Analysis'!$A$29:$J$47</definedName>
    <definedName name="_xlnm._FilterDatabase" localSheetId="3" hidden="1">'Template Napkin Analysis'!$A$29:$J$47</definedName>
    <definedName name="_xlnm.Criteria" localSheetId="2">'Example Analysis'!$A$29:$J$29</definedName>
    <definedName name="_xlnm.Criteria" localSheetId="3">'Template Napkin Analysis'!$A$29:$J$29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6" l="1"/>
  <c r="E47" i="6"/>
  <c r="D47" i="6"/>
  <c r="I46" i="6"/>
  <c r="D46" i="6"/>
  <c r="E46" i="6" s="1"/>
  <c r="I45" i="6"/>
  <c r="D45" i="6"/>
  <c r="E45" i="6" s="1"/>
  <c r="I44" i="6"/>
  <c r="D44" i="6"/>
  <c r="E44" i="6" s="1"/>
  <c r="I43" i="6"/>
  <c r="D43" i="6"/>
  <c r="E43" i="6" s="1"/>
  <c r="I42" i="6"/>
  <c r="D42" i="6"/>
  <c r="E42" i="6" s="1"/>
  <c r="I41" i="6"/>
  <c r="D41" i="6"/>
  <c r="E41" i="6" s="1"/>
  <c r="I40" i="6"/>
  <c r="D40" i="6"/>
  <c r="E40" i="6" s="1"/>
  <c r="I39" i="6"/>
  <c r="E39" i="6"/>
  <c r="D39" i="6"/>
  <c r="I38" i="6"/>
  <c r="D38" i="6"/>
  <c r="E38" i="6" s="1"/>
  <c r="I37" i="6"/>
  <c r="D37" i="6"/>
  <c r="E37" i="6" s="1"/>
  <c r="J37" i="6" s="1"/>
  <c r="I36" i="6"/>
  <c r="D36" i="6"/>
  <c r="E36" i="6" s="1"/>
  <c r="I35" i="6"/>
  <c r="D35" i="6"/>
  <c r="E35" i="6" s="1"/>
  <c r="J35" i="6" s="1"/>
  <c r="I34" i="6"/>
  <c r="D34" i="6"/>
  <c r="E34" i="6" s="1"/>
  <c r="I33" i="6"/>
  <c r="D33" i="6"/>
  <c r="E33" i="6" s="1"/>
  <c r="I32" i="6"/>
  <c r="D32" i="6"/>
  <c r="E32" i="6" s="1"/>
  <c r="I31" i="6"/>
  <c r="E31" i="6"/>
  <c r="D31" i="6"/>
  <c r="I30" i="6"/>
  <c r="D30" i="6"/>
  <c r="E30" i="6" s="1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30" i="3"/>
  <c r="D31" i="3"/>
  <c r="E31" i="3" s="1"/>
  <c r="D44" i="3"/>
  <c r="E44" i="3" s="1"/>
  <c r="D35" i="3"/>
  <c r="E35" i="3" s="1"/>
  <c r="D37" i="3"/>
  <c r="E37" i="3" s="1"/>
  <c r="D33" i="3"/>
  <c r="E33" i="3" s="1"/>
  <c r="D32" i="3"/>
  <c r="E32" i="3" s="1"/>
  <c r="D46" i="3"/>
  <c r="E46" i="3" s="1"/>
  <c r="D42" i="3"/>
  <c r="E42" i="3" s="1"/>
  <c r="D36" i="3"/>
  <c r="E36" i="3" s="1"/>
  <c r="D41" i="3"/>
  <c r="E41" i="3" s="1"/>
  <c r="D34" i="3"/>
  <c r="E34" i="3" s="1"/>
  <c r="D38" i="3"/>
  <c r="E38" i="3" s="1"/>
  <c r="D47" i="3"/>
  <c r="E47" i="3" s="1"/>
  <c r="D39" i="3"/>
  <c r="E39" i="3" s="1"/>
  <c r="D43" i="3"/>
  <c r="E43" i="3" s="1"/>
  <c r="D45" i="3"/>
  <c r="E45" i="3" s="1"/>
  <c r="D40" i="3"/>
  <c r="E40" i="3" s="1"/>
  <c r="D30" i="3"/>
  <c r="E30" i="3" s="1"/>
  <c r="J30" i="6" l="1"/>
  <c r="J43" i="6"/>
  <c r="J45" i="6"/>
  <c r="J32" i="6"/>
  <c r="J34" i="6"/>
  <c r="J38" i="6"/>
  <c r="J40" i="6"/>
  <c r="J42" i="6"/>
  <c r="J46" i="6"/>
  <c r="J31" i="6"/>
  <c r="J33" i="6"/>
  <c r="J36" i="6"/>
  <c r="J39" i="6"/>
  <c r="J41" i="6"/>
  <c r="J44" i="6"/>
  <c r="J47" i="6"/>
  <c r="J38" i="3"/>
  <c r="J37" i="3"/>
  <c r="J45" i="3"/>
  <c r="J42" i="3"/>
  <c r="J30" i="3"/>
  <c r="J39" i="3"/>
  <c r="J41" i="3"/>
  <c r="J32" i="3"/>
  <c r="J44" i="3"/>
  <c r="J40" i="3"/>
  <c r="J47" i="3"/>
  <c r="J36" i="3"/>
  <c r="J33" i="3"/>
  <c r="J31" i="3"/>
  <c r="J43" i="3"/>
  <c r="J34" i="3"/>
  <c r="J46" i="3"/>
  <c r="J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Tscheschlok</author>
  </authors>
  <commentList>
    <comment ref="B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Christian Tscheschlok:</t>
        </r>
        <r>
          <rPr>
            <sz val="9"/>
            <color indexed="81"/>
            <rFont val="Tahoma"/>
            <family val="2"/>
          </rPr>
          <t xml:space="preserve">
The IRS standard mileage rate for business use is based on an annual study of the fixed and variable costs of operating an automobile.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Tscheschlok</author>
  </authors>
  <commentList>
    <comment ref="B19" authorId="0" shapeId="0" xr:uid="{1FB0CD01-0D41-4056-B8B8-0BD554F4D7CF}">
      <text>
        <r>
          <rPr>
            <b/>
            <sz val="9"/>
            <color indexed="81"/>
            <rFont val="Tahoma"/>
            <family val="2"/>
          </rPr>
          <t>Christian Tscheschlok:</t>
        </r>
        <r>
          <rPr>
            <sz val="9"/>
            <color indexed="81"/>
            <rFont val="Tahoma"/>
            <family val="2"/>
          </rPr>
          <t xml:space="preserve">
The IRS standard mileage rate for business use is based on an annual study of the fixed and variable costs of operating an automobile.</t>
        </r>
      </text>
    </comment>
  </commentList>
</comments>
</file>

<file path=xl/sharedStrings.xml><?xml version="1.0" encoding="utf-8"?>
<sst xmlns="http://schemas.openxmlformats.org/spreadsheetml/2006/main" count="237" uniqueCount="126">
  <si>
    <t>Talent Attraction</t>
  </si>
  <si>
    <t>Description</t>
  </si>
  <si>
    <t>53-7062</t>
  </si>
  <si>
    <t>Laborers and Freight, Stock, and Material Movers, Hand</t>
  </si>
  <si>
    <t>Total Talent</t>
  </si>
  <si>
    <t>Kenosha County, WI</t>
  </si>
  <si>
    <t>Ozaukee County, WI</t>
  </si>
  <si>
    <t>Milwaukee County, WI</t>
  </si>
  <si>
    <t>Brown County, WI</t>
  </si>
  <si>
    <t>Manitowoc County, WI</t>
  </si>
  <si>
    <t>Green County, WI</t>
  </si>
  <si>
    <t>Jefferson County, WI</t>
  </si>
  <si>
    <t>Calumet County, WI</t>
  </si>
  <si>
    <t>Dane County, WI</t>
  </si>
  <si>
    <t>Outagamie County, WI</t>
  </si>
  <si>
    <t>Waukesha County, WI</t>
  </si>
  <si>
    <t>Racine County, WI</t>
  </si>
  <si>
    <t>Fond du Lac County, WI</t>
  </si>
  <si>
    <t>Walworth County, WI</t>
  </si>
  <si>
    <t>Dodge County, WI</t>
  </si>
  <si>
    <t>Winnebago County, WI</t>
  </si>
  <si>
    <t>Sheboygan County, WI</t>
  </si>
  <si>
    <t>State Data Sources</t>
  </si>
  <si>
    <t>Sources</t>
  </si>
  <si>
    <t>County</t>
  </si>
  <si>
    <t>IRS Allowed</t>
  </si>
  <si>
    <t xml:space="preserve">https://www.jobcenterofwisconsin.com/wisconomy/query </t>
  </si>
  <si>
    <t>Federal Data Sources</t>
  </si>
  <si>
    <t>https://www.irs.gov/newsroom/irs-increases-mileage-rate-for-remainder-of-2022</t>
  </si>
  <si>
    <t xml:space="preserve">https://www.irs.gov/newsroom/irs-issues-standard-mileage-rates-for-2022 </t>
  </si>
  <si>
    <t>Hours</t>
  </si>
  <si>
    <t>Daily</t>
  </si>
  <si>
    <t>Annual</t>
  </si>
  <si>
    <t>Reference City</t>
  </si>
  <si>
    <t>Name</t>
  </si>
  <si>
    <t>City</t>
  </si>
  <si>
    <t>Starting Wage</t>
  </si>
  <si>
    <t>Experienced Wage</t>
  </si>
  <si>
    <t>Position</t>
  </si>
  <si>
    <t>Company</t>
  </si>
  <si>
    <t>Commute</t>
  </si>
  <si>
    <t>Work Day / Year</t>
  </si>
  <si>
    <t>SOC / Wage</t>
  </si>
  <si>
    <t>Acme, Inc.</t>
  </si>
  <si>
    <t>Washington</t>
  </si>
  <si>
    <t>West Bend</t>
  </si>
  <si>
    <t>Target County</t>
  </si>
  <si>
    <t>Washington, County, WI</t>
  </si>
  <si>
    <t>Query criteria noted in pasted screen shot here.</t>
  </si>
  <si>
    <t>Query: June 27, 2022 @ 3:00 pm</t>
  </si>
  <si>
    <t>Total, All Industries</t>
  </si>
  <si>
    <t>Hourly wage</t>
  </si>
  <si>
    <t>Winnebago County</t>
  </si>
  <si>
    <t>Waukesha County</t>
  </si>
  <si>
    <t>Washington County</t>
  </si>
  <si>
    <t>Walworth County</t>
  </si>
  <si>
    <t>Sheboygan County</t>
  </si>
  <si>
    <t>Racine County</t>
  </si>
  <si>
    <t>Ozaukee County</t>
  </si>
  <si>
    <t>Outagamie County</t>
  </si>
  <si>
    <t>Milwaukee County</t>
  </si>
  <si>
    <t>Manitowoc County</t>
  </si>
  <si>
    <t>Kenosha County</t>
  </si>
  <si>
    <t>Jefferson County</t>
  </si>
  <si>
    <t>Fond du Lac County</t>
  </si>
  <si>
    <t>Dodge County</t>
  </si>
  <si>
    <t>Calumet County</t>
  </si>
  <si>
    <t>Brown County</t>
  </si>
  <si>
    <t>Avg Emp Pct Err</t>
  </si>
  <si>
    <t>Avg Wage Pct Err</t>
  </si>
  <si>
    <t>Wage at 90th Percentile</t>
  </si>
  <si>
    <t>Wage at 75th Percentile</t>
  </si>
  <si>
    <t>Median Wages</t>
  </si>
  <si>
    <t>Wage at 25th Percentile</t>
  </si>
  <si>
    <t>Wage at 10th Percentile</t>
  </si>
  <si>
    <t>Entry wage</t>
  </si>
  <si>
    <t>Mean Wages</t>
  </si>
  <si>
    <t>Employment</t>
  </si>
  <si>
    <t>Occupation</t>
  </si>
  <si>
    <t>Occupation Code</t>
  </si>
  <si>
    <t>Industry</t>
  </si>
  <si>
    <t>Industry Code</t>
  </si>
  <si>
    <t>Rate Type</t>
  </si>
  <si>
    <t>PeriodValue</t>
  </si>
  <si>
    <t>Period</t>
  </si>
  <si>
    <t>Year</t>
  </si>
  <si>
    <t>Area</t>
  </si>
  <si>
    <t>Mean Wage</t>
  </si>
  <si>
    <t>Dane County</t>
  </si>
  <si>
    <t>Green County</t>
  </si>
  <si>
    <t>Green Bay</t>
  </si>
  <si>
    <t>Chilton</t>
  </si>
  <si>
    <t>Sun Prairie</t>
  </si>
  <si>
    <t>Beaver Dam</t>
  </si>
  <si>
    <t>Fond du Lac</t>
  </si>
  <si>
    <t>Monroe</t>
  </si>
  <si>
    <t>Watertown</t>
  </si>
  <si>
    <t>Kenosha</t>
  </si>
  <si>
    <t>Manitowoc</t>
  </si>
  <si>
    <t>Milwaukee</t>
  </si>
  <si>
    <t>Appleton</t>
  </si>
  <si>
    <t>Port Washington</t>
  </si>
  <si>
    <t>Racine</t>
  </si>
  <si>
    <t>Sheboygan</t>
  </si>
  <si>
    <t>Elkhorn</t>
  </si>
  <si>
    <t>Hartford</t>
  </si>
  <si>
    <t>Waukesha</t>
  </si>
  <si>
    <t>Oshkosh</t>
  </si>
  <si>
    <t>Mileage (One Way)</t>
  </si>
  <si>
    <t>Calculates</t>
  </si>
  <si>
    <t>Data Entry</t>
  </si>
  <si>
    <t>Key</t>
  </si>
  <si>
    <t>Annual Gain / (Drain)</t>
  </si>
  <si>
    <t>Net Gain / (Drain)</t>
  </si>
  <si>
    <t>Commute Distances</t>
  </si>
  <si>
    <t>https://www.google.com/maps/</t>
  </si>
  <si>
    <t>Annual Commute Overage</t>
  </si>
  <si>
    <t>Commute Not Factored</t>
  </si>
  <si>
    <t>$ per Mile / Miles</t>
  </si>
  <si>
    <t>From Where Will I Best Attract Them?</t>
  </si>
  <si>
    <t>&lt;SOC Here&gt;</t>
  </si>
  <si>
    <t>&lt;Occupational Classification Description Here&gt;</t>
  </si>
  <si>
    <t>Location: Washington County</t>
  </si>
  <si>
    <t>Earnings Gain / (Drain)</t>
  </si>
  <si>
    <t>Avg 1-Way Commute Distance</t>
  </si>
  <si>
    <t>Commute Overage Factored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</si>
</sst>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#,##0;[Red]\ \(#,##0\)"/>
    <numFmt numFmtId="165" formatCode="&quot;$&quot;#,##0.000_);[Red]\(&quot;$&quot;#,##0.00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"/>
    </font>
    <font>
      <sz val="14"/>
      <name val="Arial"/>
    </font>
    <font>
      <sz val="10"/>
      <color indexed="19"/>
      <name val="Arial"/>
    </font>
    <font>
      <b/>
      <sz val="15"/>
      <name val="Arial"/>
    </font>
    <font>
      <sz val="10"/>
      <color indexed="19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sz val="10"/>
      <color indexed="19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7" fontId="3" fillId="0" borderId="0" xfId="0" applyNumberFormat="1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0" borderId="0" xfId="1" applyProtection="1">
      <protection locked="0"/>
    </xf>
    <xf numFmtId="0" fontId="9" fillId="0" borderId="0" xfId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38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0" xfId="2"/>
    <xf numFmtId="8" fontId="1" fillId="0" borderId="0" xfId="2" applyNumberFormat="1"/>
    <xf numFmtId="3" fontId="1" fillId="0" borderId="0" xfId="2" applyNumberFormat="1"/>
    <xf numFmtId="6" fontId="1" fillId="0" borderId="0" xfId="2" applyNumberFormat="1"/>
    <xf numFmtId="8" fontId="0" fillId="3" borderId="0" xfId="0" applyNumberForma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3" fontId="0" fillId="3" borderId="0" xfId="0" applyNumberForma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164" fontId="8" fillId="3" borderId="0" xfId="0" applyNumberFormat="1" applyFont="1" applyFill="1" applyAlignment="1" applyProtection="1">
      <alignment horizontal="right" vertical="center"/>
      <protection locked="0"/>
    </xf>
    <xf numFmtId="38" fontId="0" fillId="3" borderId="0" xfId="0" applyNumberFormat="1" applyFill="1" applyAlignment="1" applyProtection="1">
      <alignment horizontal="right" vertical="center"/>
      <protection locked="0"/>
    </xf>
    <xf numFmtId="0" fontId="14" fillId="4" borderId="0" xfId="0" applyFont="1" applyFill="1" applyProtection="1">
      <protection locked="0"/>
    </xf>
    <xf numFmtId="0" fontId="15" fillId="2" borderId="0" xfId="0" applyFont="1" applyFill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8" fillId="3" borderId="0" xfId="0" applyFont="1" applyFill="1" applyProtection="1">
      <protection locked="0"/>
    </xf>
    <xf numFmtId="0" fontId="16" fillId="0" borderId="0" xfId="0" applyFont="1" applyProtection="1">
      <protection locked="0"/>
    </xf>
    <xf numFmtId="7" fontId="14" fillId="4" borderId="0" xfId="0" applyNumberFormat="1" applyFont="1" applyFill="1" applyAlignment="1" applyProtection="1">
      <alignment horizontal="right" vertical="center"/>
      <protection locked="0"/>
    </xf>
    <xf numFmtId="49" fontId="0" fillId="3" borderId="0" xfId="0" applyNumberForma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8" fontId="0" fillId="3" borderId="0" xfId="0" applyNumberForma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65" fontId="0" fillId="3" borderId="0" xfId="0" applyNumberFormat="1" applyFill="1" applyAlignment="1" applyProtection="1">
      <alignment horizontal="left" vertical="center"/>
      <protection locked="0"/>
    </xf>
    <xf numFmtId="38" fontId="0" fillId="3" borderId="0" xfId="0" applyNumberForma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1" applyAlignment="1" applyProtection="1">
      <alignment horizontal="left" vertical="center" wrapText="1"/>
      <protection locked="0"/>
    </xf>
    <xf numFmtId="0" fontId="1" fillId="0" borderId="0" xfId="2"/>
    <xf numFmtId="0" fontId="14" fillId="0" borderId="0" xfId="0" applyFont="1" applyFill="1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2" xfId="2" xr:uid="{DB623559-F818-4EF9-9AD3-71AA91CEB7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EEEEEE"/>
      <rgbColor rgb="00800000"/>
      <rgbColor rgb="00008000"/>
      <rgbColor rgb="00000080"/>
      <rgbColor rgb="00FFFFFF"/>
      <rgbColor rgb="00800080"/>
      <rgbColor rgb="000281B5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04354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8</xdr:row>
      <xdr:rowOff>38100</xdr:rowOff>
    </xdr:from>
    <xdr:to>
      <xdr:col>0</xdr:col>
      <xdr:colOff>4264682</xdr:colOff>
      <xdr:row>14</xdr:row>
      <xdr:rowOff>95484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DACBF-D91D-4A43-9058-1CDE8ED8E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781175"/>
          <a:ext cx="2883557" cy="1028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533399</xdr:colOff>
      <xdr:row>19</xdr:row>
      <xdr:rowOff>179829</xdr:rowOff>
    </xdr:from>
    <xdr:to>
      <xdr:col>34</xdr:col>
      <xdr:colOff>268967</xdr:colOff>
      <xdr:row>50</xdr:row>
      <xdr:rowOff>182129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66E27E-A351-7C5E-B6A8-E18DA48C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49" y="3799329"/>
          <a:ext cx="11803743" cy="6012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jobcenterofwisconsin.com/wisconomy/que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" TargetMode="External"/><Relationship Id="rId2" Type="http://schemas.openxmlformats.org/officeDocument/2006/relationships/hyperlink" Target="https://www.irs.gov/newsroom/irs-issues-standard-mileage-rates-for-2022" TargetMode="External"/><Relationship Id="rId1" Type="http://schemas.openxmlformats.org/officeDocument/2006/relationships/hyperlink" Target="https://www.jobcenterofwisconsin.com/wisconomy/qu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tabSelected="1" workbookViewId="0"/>
  </sheetViews>
  <sheetFormatPr defaultRowHeight="12.75" x14ac:dyDescent="0.2"/>
  <cols>
    <col min="1" max="1" width="80.7109375" customWidth="1"/>
  </cols>
  <sheetData>
    <row r="1" spans="1:1" x14ac:dyDescent="0.2">
      <c r="A1" s="42"/>
    </row>
    <row r="2" spans="1:1" ht="30" x14ac:dyDescent="0.2">
      <c r="A2" s="14" t="s">
        <v>0</v>
      </c>
    </row>
    <row r="3" spans="1:1" ht="18" x14ac:dyDescent="0.2">
      <c r="A3" s="15" t="s">
        <v>119</v>
      </c>
    </row>
    <row r="4" spans="1:1" x14ac:dyDescent="0.2">
      <c r="A4" s="42"/>
    </row>
    <row r="5" spans="1:1" ht="18" x14ac:dyDescent="0.2">
      <c r="A5" s="7">
        <v>44713</v>
      </c>
    </row>
    <row r="6" spans="1:1" x14ac:dyDescent="0.2">
      <c r="A6" s="42"/>
    </row>
    <row r="7" spans="1:1" ht="20.25" x14ac:dyDescent="0.2">
      <c r="A7" s="49" t="s">
        <v>122</v>
      </c>
    </row>
    <row r="8" spans="1:1" x14ac:dyDescent="0.2">
      <c r="A8" s="42"/>
    </row>
  </sheetData>
  <mergeCells count="4">
    <mergeCell ref="A1"/>
    <mergeCell ref="A4"/>
    <mergeCell ref="A6"/>
    <mergeCell ref="A8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56681-BC56-47C0-B1ED-75F8E832B930}">
  <dimension ref="A1:T23"/>
  <sheetViews>
    <sheetView workbookViewId="0"/>
  </sheetViews>
  <sheetFormatPr defaultRowHeight="15" x14ac:dyDescent="0.25"/>
  <cols>
    <col min="1" max="1" width="18.5703125" style="19" bestFit="1" customWidth="1"/>
    <col min="2" max="2" width="9.140625" style="19"/>
    <col min="3" max="7" width="0" style="19" hidden="1" customWidth="1"/>
    <col min="8" max="9" width="9.140625" style="19"/>
    <col min="10" max="11" width="12.28515625" style="19" bestFit="1" customWidth="1"/>
    <col min="12" max="12" width="10.7109375" style="19" bestFit="1" customWidth="1"/>
    <col min="13" max="13" width="17.7109375" style="19" bestFit="1" customWidth="1"/>
    <col min="14" max="15" width="22.42578125" style="19" hidden="1" customWidth="1"/>
    <col min="16" max="16" width="14.140625" style="19" hidden="1" customWidth="1"/>
    <col min="17" max="18" width="22.42578125" style="19" hidden="1" customWidth="1"/>
    <col min="19" max="19" width="15.85546875" style="19" hidden="1" customWidth="1"/>
    <col min="20" max="20" width="14.7109375" style="19" hidden="1" customWidth="1"/>
    <col min="21" max="16384" width="9.140625" style="19"/>
  </cols>
  <sheetData>
    <row r="1" spans="1:20" x14ac:dyDescent="0.25">
      <c r="A1" s="19" t="s">
        <v>86</v>
      </c>
      <c r="B1" s="19" t="s">
        <v>85</v>
      </c>
      <c r="C1" s="19" t="s">
        <v>84</v>
      </c>
      <c r="D1" s="19" t="s">
        <v>83</v>
      </c>
      <c r="E1" s="19" t="s">
        <v>82</v>
      </c>
      <c r="F1" s="19" t="s">
        <v>81</v>
      </c>
      <c r="G1" s="19" t="s">
        <v>80</v>
      </c>
      <c r="H1" s="19" t="s">
        <v>79</v>
      </c>
      <c r="I1" s="19" t="s">
        <v>78</v>
      </c>
      <c r="J1" s="19" t="s">
        <v>77</v>
      </c>
      <c r="K1" s="19" t="s">
        <v>76</v>
      </c>
      <c r="L1" s="19" t="s">
        <v>75</v>
      </c>
      <c r="M1" s="19" t="s">
        <v>37</v>
      </c>
      <c r="N1" s="19" t="s">
        <v>74</v>
      </c>
      <c r="O1" s="19" t="s">
        <v>73</v>
      </c>
      <c r="P1" s="19" t="s">
        <v>72</v>
      </c>
      <c r="Q1" s="19" t="s">
        <v>71</v>
      </c>
      <c r="R1" s="19" t="s">
        <v>70</v>
      </c>
      <c r="S1" s="19" t="s">
        <v>69</v>
      </c>
      <c r="T1" s="19" t="s">
        <v>68</v>
      </c>
    </row>
    <row r="2" spans="1:20" x14ac:dyDescent="0.25">
      <c r="A2" s="19" t="s">
        <v>67</v>
      </c>
      <c r="B2" s="19">
        <v>2020</v>
      </c>
      <c r="C2" s="19" t="s">
        <v>32</v>
      </c>
      <c r="D2" s="19">
        <v>202001</v>
      </c>
      <c r="E2" s="19" t="s">
        <v>51</v>
      </c>
      <c r="F2" s="19">
        <v>0</v>
      </c>
      <c r="G2" s="19" t="s">
        <v>50</v>
      </c>
      <c r="H2" s="19">
        <v>537062</v>
      </c>
      <c r="I2" s="19" t="s">
        <v>3</v>
      </c>
      <c r="J2" s="21">
        <v>2770</v>
      </c>
      <c r="K2" s="20">
        <v>15.97</v>
      </c>
      <c r="L2" s="20">
        <v>12.16</v>
      </c>
      <c r="M2" s="20">
        <v>17.88</v>
      </c>
      <c r="N2" s="20">
        <v>11.11</v>
      </c>
      <c r="O2" s="20">
        <v>12.94</v>
      </c>
      <c r="P2" s="20">
        <v>15.42</v>
      </c>
      <c r="Q2" s="20">
        <v>18.579999999999998</v>
      </c>
      <c r="R2" s="20">
        <v>21.95</v>
      </c>
      <c r="S2" s="19">
        <v>1.49</v>
      </c>
      <c r="T2" s="19">
        <v>14.32</v>
      </c>
    </row>
    <row r="3" spans="1:20" x14ac:dyDescent="0.25">
      <c r="A3" s="19" t="s">
        <v>66</v>
      </c>
      <c r="B3" s="19">
        <v>2020</v>
      </c>
      <c r="C3" s="19" t="s">
        <v>32</v>
      </c>
      <c r="D3" s="19">
        <v>202001</v>
      </c>
      <c r="E3" s="19" t="s">
        <v>51</v>
      </c>
      <c r="F3" s="19">
        <v>0</v>
      </c>
      <c r="G3" s="19" t="s">
        <v>50</v>
      </c>
      <c r="H3" s="19">
        <v>537062</v>
      </c>
      <c r="I3" s="19" t="s">
        <v>3</v>
      </c>
      <c r="J3" s="19">
        <v>700</v>
      </c>
      <c r="K3" s="20">
        <v>16.5</v>
      </c>
      <c r="L3" s="20">
        <v>13.8</v>
      </c>
      <c r="M3" s="20">
        <v>17.850000000000001</v>
      </c>
      <c r="N3" s="20">
        <v>13.07</v>
      </c>
      <c r="O3" s="20">
        <v>14.05</v>
      </c>
      <c r="P3" s="20">
        <v>15.67</v>
      </c>
      <c r="Q3" s="20">
        <v>18.73</v>
      </c>
      <c r="R3" s="20">
        <v>21.84</v>
      </c>
      <c r="S3" s="19">
        <v>4.37</v>
      </c>
      <c r="T3" s="19">
        <v>11.24</v>
      </c>
    </row>
    <row r="4" spans="1:20" x14ac:dyDescent="0.25">
      <c r="A4" s="19" t="s">
        <v>88</v>
      </c>
      <c r="B4" s="19">
        <v>2020</v>
      </c>
      <c r="C4" s="19" t="s">
        <v>32</v>
      </c>
      <c r="D4" s="19">
        <v>202001</v>
      </c>
      <c r="E4" s="19" t="s">
        <v>51</v>
      </c>
      <c r="F4" s="19">
        <v>0</v>
      </c>
      <c r="G4" s="19" t="s">
        <v>50</v>
      </c>
      <c r="H4" s="19">
        <v>537062</v>
      </c>
      <c r="I4" s="19" t="s">
        <v>3</v>
      </c>
      <c r="J4" s="21">
        <v>3840</v>
      </c>
      <c r="K4" s="20">
        <v>17.850000000000001</v>
      </c>
      <c r="L4" s="20">
        <v>13.31</v>
      </c>
      <c r="M4" s="20">
        <v>20.12</v>
      </c>
      <c r="N4" s="20">
        <v>12.74</v>
      </c>
      <c r="O4" s="20">
        <v>14.62</v>
      </c>
      <c r="P4" s="20">
        <v>17.510000000000002</v>
      </c>
      <c r="Q4" s="20">
        <v>20.47</v>
      </c>
      <c r="R4" s="20">
        <v>24.41</v>
      </c>
      <c r="S4" s="19">
        <v>1.36</v>
      </c>
      <c r="T4" s="19">
        <v>8.9700000000000006</v>
      </c>
    </row>
    <row r="5" spans="1:20" x14ac:dyDescent="0.25">
      <c r="A5" s="19" t="s">
        <v>65</v>
      </c>
      <c r="B5" s="19">
        <v>2020</v>
      </c>
      <c r="C5" s="19" t="s">
        <v>32</v>
      </c>
      <c r="D5" s="19">
        <v>202001</v>
      </c>
      <c r="E5" s="19" t="s">
        <v>51</v>
      </c>
      <c r="F5" s="19">
        <v>0</v>
      </c>
      <c r="G5" s="19" t="s">
        <v>50</v>
      </c>
      <c r="H5" s="19">
        <v>537062</v>
      </c>
      <c r="I5" s="19" t="s">
        <v>3</v>
      </c>
      <c r="J5" s="19">
        <v>720</v>
      </c>
      <c r="K5" s="20">
        <v>17.36</v>
      </c>
      <c r="L5" s="20">
        <v>13.39</v>
      </c>
      <c r="M5" s="20">
        <v>19.34</v>
      </c>
      <c r="N5" s="20">
        <v>12.94</v>
      </c>
      <c r="O5" s="20">
        <v>14.58</v>
      </c>
      <c r="P5" s="20">
        <v>17.16</v>
      </c>
      <c r="Q5" s="20">
        <v>19.8</v>
      </c>
      <c r="R5" s="20">
        <v>23.43</v>
      </c>
      <c r="S5" s="19">
        <v>2.99</v>
      </c>
      <c r="T5" s="19">
        <v>7.42</v>
      </c>
    </row>
    <row r="6" spans="1:20" x14ac:dyDescent="0.25">
      <c r="A6" s="19" t="s">
        <v>64</v>
      </c>
      <c r="B6" s="19">
        <v>2020</v>
      </c>
      <c r="C6" s="19" t="s">
        <v>32</v>
      </c>
      <c r="D6" s="19">
        <v>202001</v>
      </c>
      <c r="E6" s="19" t="s">
        <v>51</v>
      </c>
      <c r="F6" s="19">
        <v>0</v>
      </c>
      <c r="G6" s="19" t="s">
        <v>50</v>
      </c>
      <c r="H6" s="19">
        <v>537062</v>
      </c>
      <c r="I6" s="19" t="s">
        <v>3</v>
      </c>
      <c r="J6" s="19">
        <v>540</v>
      </c>
      <c r="K6" s="20">
        <v>17.47</v>
      </c>
      <c r="L6" s="20">
        <v>12.12</v>
      </c>
      <c r="M6" s="20">
        <v>20.14</v>
      </c>
      <c r="N6" s="20">
        <v>10.97</v>
      </c>
      <c r="O6" s="20">
        <v>13.54</v>
      </c>
      <c r="P6" s="20">
        <v>17.28</v>
      </c>
      <c r="Q6" s="20">
        <v>20.65</v>
      </c>
      <c r="R6" s="20">
        <v>24.75</v>
      </c>
      <c r="S6" s="19">
        <v>3.14</v>
      </c>
      <c r="T6" s="19">
        <v>8.59</v>
      </c>
    </row>
    <row r="7" spans="1:20" x14ac:dyDescent="0.25">
      <c r="A7" s="19" t="s">
        <v>89</v>
      </c>
      <c r="B7" s="19">
        <v>2020</v>
      </c>
      <c r="C7" s="19" t="s">
        <v>32</v>
      </c>
      <c r="D7" s="19">
        <v>202001</v>
      </c>
      <c r="E7" s="19" t="s">
        <v>51</v>
      </c>
      <c r="F7" s="19">
        <v>0</v>
      </c>
      <c r="G7" s="19" t="s">
        <v>50</v>
      </c>
      <c r="H7" s="19">
        <v>537062</v>
      </c>
      <c r="I7" s="19" t="s">
        <v>3</v>
      </c>
      <c r="J7" s="19">
        <v>340</v>
      </c>
      <c r="K7" s="20">
        <v>16.670000000000002</v>
      </c>
      <c r="L7" s="20">
        <v>12.23</v>
      </c>
      <c r="M7" s="20">
        <v>18.89</v>
      </c>
      <c r="N7" s="20">
        <v>11.12</v>
      </c>
      <c r="O7" s="20">
        <v>13.31</v>
      </c>
      <c r="P7" s="20">
        <v>16.98</v>
      </c>
      <c r="Q7" s="20">
        <v>19.37</v>
      </c>
      <c r="R7" s="20">
        <v>22.67</v>
      </c>
      <c r="S7" s="19">
        <v>3.18</v>
      </c>
      <c r="T7" s="19">
        <v>15.12</v>
      </c>
    </row>
    <row r="8" spans="1:20" x14ac:dyDescent="0.25">
      <c r="A8" s="19" t="s">
        <v>63</v>
      </c>
      <c r="B8" s="19">
        <v>2020</v>
      </c>
      <c r="C8" s="19" t="s">
        <v>32</v>
      </c>
      <c r="D8" s="19">
        <v>202001</v>
      </c>
      <c r="E8" s="19" t="s">
        <v>51</v>
      </c>
      <c r="F8" s="19">
        <v>0</v>
      </c>
      <c r="G8" s="19" t="s">
        <v>50</v>
      </c>
      <c r="H8" s="19">
        <v>537062</v>
      </c>
      <c r="I8" s="19" t="s">
        <v>3</v>
      </c>
      <c r="J8" s="19">
        <v>690</v>
      </c>
      <c r="K8" s="20">
        <v>16.53</v>
      </c>
      <c r="L8" s="20">
        <v>13.1</v>
      </c>
      <c r="M8" s="20">
        <v>18.239999999999998</v>
      </c>
      <c r="N8" s="20">
        <v>12.39</v>
      </c>
      <c r="O8" s="20">
        <v>14.02</v>
      </c>
      <c r="P8" s="20">
        <v>16.440000000000001</v>
      </c>
      <c r="Q8" s="20">
        <v>18.829999999999998</v>
      </c>
      <c r="R8" s="20">
        <v>21.43</v>
      </c>
      <c r="S8" s="19">
        <v>2.0099999999999998</v>
      </c>
      <c r="T8" s="19">
        <v>9.0500000000000007</v>
      </c>
    </row>
    <row r="9" spans="1:20" x14ac:dyDescent="0.25">
      <c r="A9" s="19" t="s">
        <v>62</v>
      </c>
      <c r="B9" s="19">
        <v>2020</v>
      </c>
      <c r="C9" s="19" t="s">
        <v>32</v>
      </c>
      <c r="D9" s="19">
        <v>202001</v>
      </c>
      <c r="E9" s="19" t="s">
        <v>51</v>
      </c>
      <c r="F9" s="19">
        <v>0</v>
      </c>
      <c r="G9" s="19" t="s">
        <v>50</v>
      </c>
      <c r="H9" s="19">
        <v>537062</v>
      </c>
      <c r="I9" s="19" t="s">
        <v>3</v>
      </c>
      <c r="J9" s="21">
        <v>3380</v>
      </c>
      <c r="K9" s="20">
        <v>18.23</v>
      </c>
      <c r="L9" s="20">
        <v>13.04</v>
      </c>
      <c r="M9" s="20">
        <v>20.83</v>
      </c>
      <c r="N9" s="20">
        <v>12.7</v>
      </c>
      <c r="O9" s="20">
        <v>14.17</v>
      </c>
      <c r="P9" s="20">
        <v>17.559999999999999</v>
      </c>
      <c r="Q9" s="20">
        <v>22.44</v>
      </c>
      <c r="R9" s="20">
        <v>25.29</v>
      </c>
      <c r="S9" s="19">
        <v>4.33</v>
      </c>
      <c r="T9" s="19">
        <v>34.840000000000003</v>
      </c>
    </row>
    <row r="10" spans="1:20" x14ac:dyDescent="0.25">
      <c r="A10" s="19" t="s">
        <v>61</v>
      </c>
      <c r="B10" s="19">
        <v>2020</v>
      </c>
      <c r="C10" s="19" t="s">
        <v>32</v>
      </c>
      <c r="D10" s="19">
        <v>202001</v>
      </c>
      <c r="E10" s="19" t="s">
        <v>51</v>
      </c>
      <c r="F10" s="19">
        <v>0</v>
      </c>
      <c r="G10" s="19" t="s">
        <v>50</v>
      </c>
      <c r="H10" s="19">
        <v>537062</v>
      </c>
      <c r="I10" s="19" t="s">
        <v>3</v>
      </c>
      <c r="J10" s="19">
        <v>730</v>
      </c>
      <c r="K10" s="20">
        <v>17.72</v>
      </c>
      <c r="L10" s="20">
        <v>13.36</v>
      </c>
      <c r="M10" s="20">
        <v>19.899999999999999</v>
      </c>
      <c r="N10" s="20">
        <v>12.79</v>
      </c>
      <c r="O10" s="20">
        <v>14.18</v>
      </c>
      <c r="P10" s="20">
        <v>17.02</v>
      </c>
      <c r="Q10" s="20">
        <v>21.26</v>
      </c>
      <c r="R10" s="20">
        <v>24.45</v>
      </c>
      <c r="S10" s="19">
        <v>5.34</v>
      </c>
      <c r="T10" s="19">
        <v>19.850000000000001</v>
      </c>
    </row>
    <row r="11" spans="1:20" x14ac:dyDescent="0.25">
      <c r="A11" s="19" t="s">
        <v>60</v>
      </c>
      <c r="B11" s="19">
        <v>2020</v>
      </c>
      <c r="C11" s="19" t="s">
        <v>32</v>
      </c>
      <c r="D11" s="19">
        <v>202001</v>
      </c>
      <c r="E11" s="19" t="s">
        <v>51</v>
      </c>
      <c r="F11" s="19">
        <v>0</v>
      </c>
      <c r="G11" s="19" t="s">
        <v>50</v>
      </c>
      <c r="H11" s="19">
        <v>537062</v>
      </c>
      <c r="I11" s="19" t="s">
        <v>3</v>
      </c>
      <c r="J11" s="21">
        <v>9130</v>
      </c>
      <c r="K11" s="20">
        <v>17.43</v>
      </c>
      <c r="L11" s="20">
        <v>12.75</v>
      </c>
      <c r="M11" s="20">
        <v>19.78</v>
      </c>
      <c r="N11" s="20">
        <v>12.01</v>
      </c>
      <c r="O11" s="20">
        <v>13.74</v>
      </c>
      <c r="P11" s="20">
        <v>16.52</v>
      </c>
      <c r="Q11" s="20">
        <v>19.93</v>
      </c>
      <c r="R11" s="20">
        <v>25.33</v>
      </c>
      <c r="S11" s="19">
        <v>1.73</v>
      </c>
      <c r="T11" s="19">
        <v>9.1999999999999993</v>
      </c>
    </row>
    <row r="12" spans="1:20" x14ac:dyDescent="0.25">
      <c r="A12" s="19" t="s">
        <v>59</v>
      </c>
      <c r="B12" s="19">
        <v>2020</v>
      </c>
      <c r="C12" s="19" t="s">
        <v>32</v>
      </c>
      <c r="D12" s="19">
        <v>202001</v>
      </c>
      <c r="E12" s="19" t="s">
        <v>51</v>
      </c>
      <c r="F12" s="19">
        <v>0</v>
      </c>
      <c r="G12" s="19" t="s">
        <v>50</v>
      </c>
      <c r="H12" s="19">
        <v>537062</v>
      </c>
      <c r="I12" s="19" t="s">
        <v>3</v>
      </c>
      <c r="J12" s="21">
        <v>2400</v>
      </c>
      <c r="K12" s="20">
        <v>17.670000000000002</v>
      </c>
      <c r="L12" s="20">
        <v>12.67</v>
      </c>
      <c r="M12" s="20">
        <v>20.16</v>
      </c>
      <c r="N12" s="20">
        <v>11.87</v>
      </c>
      <c r="O12" s="20">
        <v>13.8</v>
      </c>
      <c r="P12" s="20">
        <v>17.04</v>
      </c>
      <c r="Q12" s="20">
        <v>20.81</v>
      </c>
      <c r="R12" s="20">
        <v>24.81</v>
      </c>
      <c r="S12" s="19">
        <v>2.12</v>
      </c>
      <c r="T12" s="19">
        <v>14.48</v>
      </c>
    </row>
    <row r="13" spans="1:20" x14ac:dyDescent="0.25">
      <c r="A13" s="19" t="s">
        <v>58</v>
      </c>
      <c r="B13" s="19">
        <v>2020</v>
      </c>
      <c r="C13" s="19" t="s">
        <v>32</v>
      </c>
      <c r="D13" s="19">
        <v>202001</v>
      </c>
      <c r="E13" s="19" t="s">
        <v>51</v>
      </c>
      <c r="F13" s="19">
        <v>0</v>
      </c>
      <c r="G13" s="19" t="s">
        <v>50</v>
      </c>
      <c r="H13" s="19">
        <v>537062</v>
      </c>
      <c r="I13" s="19" t="s">
        <v>3</v>
      </c>
      <c r="J13" s="19">
        <v>900</v>
      </c>
      <c r="K13" s="20">
        <v>17.239999999999998</v>
      </c>
      <c r="L13" s="20">
        <v>12.2</v>
      </c>
      <c r="M13" s="20">
        <v>19.760000000000002</v>
      </c>
      <c r="N13" s="20">
        <v>10.51</v>
      </c>
      <c r="O13" s="20">
        <v>13.94</v>
      </c>
      <c r="P13" s="20">
        <v>16.95</v>
      </c>
      <c r="Q13" s="20">
        <v>19.75</v>
      </c>
      <c r="R13" s="20">
        <v>24.85</v>
      </c>
      <c r="S13" s="19">
        <v>4.51</v>
      </c>
      <c r="T13" s="19">
        <v>22.17</v>
      </c>
    </row>
    <row r="14" spans="1:20" x14ac:dyDescent="0.25">
      <c r="A14" s="19" t="s">
        <v>57</v>
      </c>
      <c r="B14" s="19">
        <v>2020</v>
      </c>
      <c r="C14" s="19" t="s">
        <v>32</v>
      </c>
      <c r="D14" s="19">
        <v>202001</v>
      </c>
      <c r="E14" s="19" t="s">
        <v>51</v>
      </c>
      <c r="F14" s="19">
        <v>0</v>
      </c>
      <c r="G14" s="19" t="s">
        <v>50</v>
      </c>
      <c r="H14" s="19">
        <v>537062</v>
      </c>
      <c r="I14" s="19" t="s">
        <v>3</v>
      </c>
      <c r="J14" s="21">
        <v>1680</v>
      </c>
      <c r="K14" s="20">
        <v>17.48</v>
      </c>
      <c r="L14" s="20">
        <v>12.9</v>
      </c>
      <c r="M14" s="20">
        <v>19.77</v>
      </c>
      <c r="N14" s="20">
        <v>12.41</v>
      </c>
      <c r="O14" s="20">
        <v>14.08</v>
      </c>
      <c r="P14" s="22">
        <v>17</v>
      </c>
      <c r="Q14" s="20">
        <v>21.06</v>
      </c>
      <c r="R14" s="20">
        <v>24.21</v>
      </c>
      <c r="S14" s="19">
        <v>1.94</v>
      </c>
      <c r="T14" s="19">
        <v>13.67</v>
      </c>
    </row>
    <row r="15" spans="1:20" x14ac:dyDescent="0.25">
      <c r="A15" s="19" t="s">
        <v>56</v>
      </c>
      <c r="B15" s="19">
        <v>2020</v>
      </c>
      <c r="C15" s="19" t="s">
        <v>32</v>
      </c>
      <c r="D15" s="19">
        <v>202001</v>
      </c>
      <c r="E15" s="19" t="s">
        <v>51</v>
      </c>
      <c r="F15" s="19">
        <v>0</v>
      </c>
      <c r="G15" s="19" t="s">
        <v>50</v>
      </c>
      <c r="H15" s="19">
        <v>537062</v>
      </c>
      <c r="I15" s="19" t="s">
        <v>3</v>
      </c>
      <c r="J15" s="21">
        <v>1570</v>
      </c>
      <c r="K15" s="20">
        <v>18.59</v>
      </c>
      <c r="L15" s="20">
        <v>12.77</v>
      </c>
      <c r="M15" s="20">
        <v>21.5</v>
      </c>
      <c r="N15" s="20">
        <v>11.8</v>
      </c>
      <c r="O15" s="20">
        <v>14.84</v>
      </c>
      <c r="P15" s="20">
        <v>18.13</v>
      </c>
      <c r="Q15" s="20">
        <v>22.25</v>
      </c>
      <c r="R15" s="20">
        <v>25.54</v>
      </c>
      <c r="S15" s="19">
        <v>2.41</v>
      </c>
      <c r="T15" s="19">
        <v>22.91</v>
      </c>
    </row>
    <row r="16" spans="1:20" x14ac:dyDescent="0.25">
      <c r="A16" s="19" t="s">
        <v>55</v>
      </c>
      <c r="B16" s="19">
        <v>2020</v>
      </c>
      <c r="C16" s="19" t="s">
        <v>32</v>
      </c>
      <c r="D16" s="19">
        <v>202001</v>
      </c>
      <c r="E16" s="19" t="s">
        <v>51</v>
      </c>
      <c r="F16" s="19">
        <v>0</v>
      </c>
      <c r="G16" s="19" t="s">
        <v>50</v>
      </c>
      <c r="H16" s="19">
        <v>537062</v>
      </c>
      <c r="I16" s="19" t="s">
        <v>3</v>
      </c>
      <c r="J16" s="19">
        <v>870</v>
      </c>
      <c r="K16" s="20">
        <v>17.63</v>
      </c>
      <c r="L16" s="20">
        <v>12.85</v>
      </c>
      <c r="M16" s="20">
        <v>20.02</v>
      </c>
      <c r="N16" s="20">
        <v>12.02</v>
      </c>
      <c r="O16" s="20">
        <v>14.13</v>
      </c>
      <c r="P16" s="20">
        <v>17.25</v>
      </c>
      <c r="Q16" s="20">
        <v>20.46</v>
      </c>
      <c r="R16" s="20">
        <v>24.62</v>
      </c>
      <c r="S16" s="19">
        <v>3</v>
      </c>
      <c r="T16" s="19">
        <v>15.11</v>
      </c>
    </row>
    <row r="17" spans="1:20" x14ac:dyDescent="0.25">
      <c r="A17" s="19" t="s">
        <v>54</v>
      </c>
      <c r="B17" s="19">
        <v>2020</v>
      </c>
      <c r="C17" s="19" t="s">
        <v>32</v>
      </c>
      <c r="D17" s="19">
        <v>202001</v>
      </c>
      <c r="E17" s="19" t="s">
        <v>51</v>
      </c>
      <c r="F17" s="19">
        <v>0</v>
      </c>
      <c r="G17" s="19" t="s">
        <v>50</v>
      </c>
      <c r="H17" s="19">
        <v>537062</v>
      </c>
      <c r="I17" s="19" t="s">
        <v>3</v>
      </c>
      <c r="J17" s="21">
        <v>1430</v>
      </c>
      <c r="K17" s="20">
        <v>17.77</v>
      </c>
      <c r="L17" s="22">
        <v>13</v>
      </c>
      <c r="M17" s="20">
        <v>20.16</v>
      </c>
      <c r="N17" s="20">
        <v>12.39</v>
      </c>
      <c r="O17" s="20">
        <v>14.81</v>
      </c>
      <c r="P17" s="20">
        <v>17.649999999999999</v>
      </c>
      <c r="Q17" s="20">
        <v>20.260000000000002</v>
      </c>
      <c r="R17" s="20">
        <v>24.51</v>
      </c>
      <c r="S17" s="19">
        <v>2.21</v>
      </c>
      <c r="T17" s="19">
        <v>12.36</v>
      </c>
    </row>
    <row r="18" spans="1:20" x14ac:dyDescent="0.25">
      <c r="A18" s="19" t="s">
        <v>53</v>
      </c>
      <c r="B18" s="19">
        <v>2020</v>
      </c>
      <c r="C18" s="19" t="s">
        <v>32</v>
      </c>
      <c r="D18" s="19">
        <v>202001</v>
      </c>
      <c r="E18" s="19" t="s">
        <v>51</v>
      </c>
      <c r="F18" s="19">
        <v>0</v>
      </c>
      <c r="G18" s="19" t="s">
        <v>50</v>
      </c>
      <c r="H18" s="19">
        <v>537062</v>
      </c>
      <c r="I18" s="19" t="s">
        <v>3</v>
      </c>
      <c r="J18" s="21">
        <v>6410</v>
      </c>
      <c r="K18" s="20">
        <v>17.899999999999999</v>
      </c>
      <c r="L18" s="20">
        <v>12.73</v>
      </c>
      <c r="M18" s="20">
        <v>20.49</v>
      </c>
      <c r="N18" s="20">
        <v>11.72</v>
      </c>
      <c r="O18" s="20">
        <v>14.18</v>
      </c>
      <c r="P18" s="20">
        <v>17.47</v>
      </c>
      <c r="Q18" s="20">
        <v>21.03</v>
      </c>
      <c r="R18" s="20">
        <v>25.16</v>
      </c>
      <c r="S18" s="19">
        <v>3.69</v>
      </c>
      <c r="T18" s="19">
        <v>7.37</v>
      </c>
    </row>
    <row r="19" spans="1:20" x14ac:dyDescent="0.25">
      <c r="A19" s="19" t="s">
        <v>52</v>
      </c>
      <c r="B19" s="19">
        <v>2020</v>
      </c>
      <c r="C19" s="19" t="s">
        <v>32</v>
      </c>
      <c r="D19" s="19">
        <v>202001</v>
      </c>
      <c r="E19" s="19" t="s">
        <v>51</v>
      </c>
      <c r="F19" s="19">
        <v>0</v>
      </c>
      <c r="G19" s="19" t="s">
        <v>50</v>
      </c>
      <c r="H19" s="19">
        <v>537062</v>
      </c>
      <c r="I19" s="19" t="s">
        <v>3</v>
      </c>
      <c r="J19" s="21">
        <v>1920</v>
      </c>
      <c r="K19" s="20">
        <v>17.63</v>
      </c>
      <c r="L19" s="20">
        <v>11.8</v>
      </c>
      <c r="M19" s="20">
        <v>20.54</v>
      </c>
      <c r="N19" s="20">
        <v>10.6</v>
      </c>
      <c r="O19" s="20">
        <v>13.27</v>
      </c>
      <c r="P19" s="20">
        <v>17.7</v>
      </c>
      <c r="Q19" s="20">
        <v>21.6</v>
      </c>
      <c r="R19" s="20">
        <v>24.83</v>
      </c>
      <c r="S19" s="19">
        <v>1.72</v>
      </c>
      <c r="T19" s="19">
        <v>8.92</v>
      </c>
    </row>
    <row r="20" spans="1:20" x14ac:dyDescent="0.25">
      <c r="J20" s="21"/>
      <c r="K20" s="20"/>
      <c r="L20" s="20"/>
      <c r="M20" s="20"/>
      <c r="N20" s="20"/>
      <c r="O20" s="20"/>
      <c r="P20" s="20"/>
      <c r="Q20" s="20"/>
      <c r="R20" s="20"/>
    </row>
    <row r="21" spans="1:20" ht="23.25" customHeight="1" x14ac:dyDescent="0.25">
      <c r="A21" s="46" t="s">
        <v>26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20" x14ac:dyDescent="0.25">
      <c r="A22" s="47" t="s">
        <v>49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20" x14ac:dyDescent="0.25">
      <c r="A23" s="47" t="s">
        <v>48</v>
      </c>
      <c r="B23" s="47"/>
      <c r="C23" s="47"/>
      <c r="D23" s="47"/>
      <c r="E23" s="47"/>
      <c r="F23" s="47"/>
      <c r="G23" s="47"/>
      <c r="H23" s="47"/>
      <c r="I23" s="47"/>
      <c r="J23" s="47"/>
    </row>
  </sheetData>
  <mergeCells count="3">
    <mergeCell ref="A21:J21"/>
    <mergeCell ref="A22:J22"/>
    <mergeCell ref="A23:J23"/>
  </mergeCells>
  <hyperlinks>
    <hyperlink ref="A21" r:id="rId1" xr:uid="{84926A54-C900-4943-A23B-41AB7B1645A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7"/>
  <sheetViews>
    <sheetView workbookViewId="0"/>
  </sheetViews>
  <sheetFormatPr defaultRowHeight="12.75" x14ac:dyDescent="0.2"/>
  <cols>
    <col min="1" max="1" width="21.5703125" bestFit="1" customWidth="1"/>
    <col min="2" max="2" width="18.85546875" customWidth="1"/>
    <col min="3" max="5" width="15.7109375" customWidth="1"/>
    <col min="6" max="6" width="2.42578125" customWidth="1"/>
    <col min="7" max="8" width="15.7109375" customWidth="1"/>
    <col min="9" max="9" width="13.7109375" customWidth="1"/>
    <col min="10" max="10" width="12.140625" customWidth="1"/>
  </cols>
  <sheetData>
    <row r="2" spans="1:4" ht="19.5" x14ac:dyDescent="0.2">
      <c r="A2" s="44" t="s">
        <v>39</v>
      </c>
      <c r="B2" s="45"/>
    </row>
    <row r="3" spans="1:4" x14ac:dyDescent="0.2">
      <c r="A3" s="42"/>
      <c r="B3" s="45"/>
    </row>
    <row r="4" spans="1:4" x14ac:dyDescent="0.2">
      <c r="A4" s="10" t="s">
        <v>34</v>
      </c>
      <c r="B4" s="10" t="s">
        <v>1</v>
      </c>
    </row>
    <row r="5" spans="1:4" x14ac:dyDescent="0.2">
      <c r="A5" s="35" t="s">
        <v>43</v>
      </c>
      <c r="B5" s="38" t="s">
        <v>39</v>
      </c>
    </row>
    <row r="6" spans="1:4" x14ac:dyDescent="0.2">
      <c r="A6" s="35" t="s">
        <v>44</v>
      </c>
      <c r="B6" s="39" t="s">
        <v>24</v>
      </c>
    </row>
    <row r="7" spans="1:4" x14ac:dyDescent="0.2">
      <c r="A7" s="35" t="s">
        <v>45</v>
      </c>
      <c r="B7" s="39" t="s">
        <v>35</v>
      </c>
    </row>
    <row r="9" spans="1:4" ht="19.5" x14ac:dyDescent="0.2">
      <c r="A9" s="44" t="s">
        <v>38</v>
      </c>
      <c r="B9" s="45"/>
    </row>
    <row r="10" spans="1:4" x14ac:dyDescent="0.2">
      <c r="A10" s="42"/>
      <c r="B10" s="45"/>
    </row>
    <row r="11" spans="1:4" x14ac:dyDescent="0.2">
      <c r="A11" s="10" t="s">
        <v>42</v>
      </c>
      <c r="B11" s="10" t="s">
        <v>1</v>
      </c>
    </row>
    <row r="12" spans="1:4" x14ac:dyDescent="0.2">
      <c r="A12" s="36" t="s">
        <v>2</v>
      </c>
      <c r="B12" s="24" t="s">
        <v>3</v>
      </c>
      <c r="C12" s="31"/>
      <c r="D12" s="31"/>
    </row>
    <row r="13" spans="1:4" x14ac:dyDescent="0.2">
      <c r="A13" s="37">
        <v>18</v>
      </c>
      <c r="B13" s="39" t="s">
        <v>36</v>
      </c>
    </row>
    <row r="14" spans="1:4" x14ac:dyDescent="0.2">
      <c r="A14" s="37">
        <v>20</v>
      </c>
      <c r="B14" s="39" t="s">
        <v>37</v>
      </c>
    </row>
    <row r="15" spans="1:4" x14ac:dyDescent="0.2">
      <c r="A15" s="1"/>
      <c r="B15" s="1"/>
    </row>
    <row r="16" spans="1:4" ht="19.5" x14ac:dyDescent="0.2">
      <c r="A16" s="44" t="s">
        <v>40</v>
      </c>
      <c r="B16" s="45"/>
    </row>
    <row r="17" spans="1:10" x14ac:dyDescent="0.2">
      <c r="A17" s="42"/>
      <c r="B17" s="45"/>
      <c r="D17" s="33" t="s">
        <v>111</v>
      </c>
    </row>
    <row r="18" spans="1:10" x14ac:dyDescent="0.2">
      <c r="A18" s="10" t="s">
        <v>118</v>
      </c>
      <c r="B18" s="2" t="s">
        <v>1</v>
      </c>
      <c r="D18" s="32" t="s">
        <v>110</v>
      </c>
    </row>
    <row r="19" spans="1:10" x14ac:dyDescent="0.2">
      <c r="A19" s="40">
        <v>0.625</v>
      </c>
      <c r="B19" s="9" t="s">
        <v>25</v>
      </c>
      <c r="D19" s="29" t="s">
        <v>109</v>
      </c>
    </row>
    <row r="20" spans="1:10" s="18" customFormat="1" x14ac:dyDescent="0.2">
      <c r="A20" s="41">
        <v>20</v>
      </c>
      <c r="B20" s="9" t="s">
        <v>124</v>
      </c>
      <c r="D20" s="48"/>
    </row>
    <row r="21" spans="1:10" x14ac:dyDescent="0.2">
      <c r="A21" s="1"/>
      <c r="B21" s="1"/>
    </row>
    <row r="22" spans="1:10" ht="19.5" x14ac:dyDescent="0.2">
      <c r="A22" s="44" t="s">
        <v>41</v>
      </c>
      <c r="B22" s="45"/>
    </row>
    <row r="23" spans="1:10" x14ac:dyDescent="0.2">
      <c r="A23" s="42"/>
      <c r="B23" s="45"/>
    </row>
    <row r="24" spans="1:10" x14ac:dyDescent="0.2">
      <c r="A24" s="10" t="s">
        <v>30</v>
      </c>
      <c r="B24" s="2" t="s">
        <v>1</v>
      </c>
    </row>
    <row r="25" spans="1:10" x14ac:dyDescent="0.2">
      <c r="A25" s="41">
        <v>8</v>
      </c>
      <c r="B25" s="9" t="s">
        <v>31</v>
      </c>
    </row>
    <row r="26" spans="1:10" x14ac:dyDescent="0.2">
      <c r="A26" s="41">
        <v>2080</v>
      </c>
      <c r="B26" s="9" t="s">
        <v>32</v>
      </c>
    </row>
    <row r="27" spans="1:10" s="6" customFormat="1" x14ac:dyDescent="0.2">
      <c r="A27" s="16"/>
      <c r="B27" s="9"/>
    </row>
    <row r="28" spans="1:10" x14ac:dyDescent="0.2">
      <c r="A28" s="1"/>
      <c r="B28" s="1"/>
      <c r="D28" s="43" t="s">
        <v>117</v>
      </c>
      <c r="E28" s="43"/>
      <c r="I28" s="43" t="s">
        <v>125</v>
      </c>
      <c r="J28" s="43"/>
    </row>
    <row r="29" spans="1:10" ht="38.25" x14ac:dyDescent="0.2">
      <c r="A29" s="10" t="s">
        <v>46</v>
      </c>
      <c r="B29" s="3" t="s">
        <v>4</v>
      </c>
      <c r="C29" s="8" t="s">
        <v>87</v>
      </c>
      <c r="D29" s="30" t="s">
        <v>123</v>
      </c>
      <c r="E29" s="30" t="s">
        <v>112</v>
      </c>
      <c r="F29" s="8"/>
      <c r="G29" s="8" t="s">
        <v>33</v>
      </c>
      <c r="H29" s="8" t="s">
        <v>108</v>
      </c>
      <c r="I29" s="30" t="s">
        <v>116</v>
      </c>
      <c r="J29" s="30" t="s">
        <v>113</v>
      </c>
    </row>
    <row r="30" spans="1:10" x14ac:dyDescent="0.2">
      <c r="A30" s="24" t="s">
        <v>8</v>
      </c>
      <c r="B30" s="25">
        <v>2770</v>
      </c>
      <c r="C30" s="23">
        <v>15.97</v>
      </c>
      <c r="D30" s="34">
        <f t="shared" ref="D30:D47" si="0">$A$13-C30</f>
        <v>2.0299999999999994</v>
      </c>
      <c r="E30" s="34">
        <f t="shared" ref="E30:E47" si="1">D30*$A$26</f>
        <v>4222.3999999999987</v>
      </c>
      <c r="F30" s="8"/>
      <c r="G30" s="27" t="s">
        <v>90</v>
      </c>
      <c r="H30" s="28">
        <v>105</v>
      </c>
      <c r="I30" s="34">
        <f>MAX(((H30-$A$20)*2*$A$19)*($A$26/$A$25),0)</f>
        <v>27625</v>
      </c>
      <c r="J30" s="34">
        <f t="shared" ref="J30:J47" si="2">E30-I30</f>
        <v>-23402.600000000002</v>
      </c>
    </row>
    <row r="31" spans="1:10" x14ac:dyDescent="0.2">
      <c r="A31" s="24" t="s">
        <v>12</v>
      </c>
      <c r="B31" s="26">
        <v>700</v>
      </c>
      <c r="C31" s="23">
        <v>16.5</v>
      </c>
      <c r="D31" s="34">
        <f t="shared" si="0"/>
        <v>1.5</v>
      </c>
      <c r="E31" s="34">
        <f t="shared" si="1"/>
        <v>3120</v>
      </c>
      <c r="F31" s="8"/>
      <c r="G31" s="27" t="s">
        <v>91</v>
      </c>
      <c r="H31" s="28">
        <v>45</v>
      </c>
      <c r="I31" s="34">
        <f t="shared" ref="I31:I47" si="3">MAX(((H31-$A$20)*2*$A$19)*($A$26/$A$25),0)</f>
        <v>8125</v>
      </c>
      <c r="J31" s="34">
        <f t="shared" si="2"/>
        <v>-5005</v>
      </c>
    </row>
    <row r="32" spans="1:10" x14ac:dyDescent="0.2">
      <c r="A32" s="36" t="s">
        <v>11</v>
      </c>
      <c r="B32" s="26">
        <v>690</v>
      </c>
      <c r="C32" s="23">
        <v>16.53</v>
      </c>
      <c r="D32" s="34">
        <f t="shared" si="0"/>
        <v>1.4699999999999989</v>
      </c>
      <c r="E32" s="34">
        <f t="shared" si="1"/>
        <v>3057.5999999999976</v>
      </c>
      <c r="F32" s="8"/>
      <c r="G32" s="27" t="s">
        <v>96</v>
      </c>
      <c r="H32" s="28">
        <v>42</v>
      </c>
      <c r="I32" s="34">
        <f t="shared" si="3"/>
        <v>7150</v>
      </c>
      <c r="J32" s="34">
        <f t="shared" si="2"/>
        <v>-4092.4000000000024</v>
      </c>
    </row>
    <row r="33" spans="1:10" x14ac:dyDescent="0.2">
      <c r="A33" s="24" t="s">
        <v>10</v>
      </c>
      <c r="B33" s="26">
        <v>340</v>
      </c>
      <c r="C33" s="23">
        <v>16.670000000000002</v>
      </c>
      <c r="D33" s="34">
        <f t="shared" si="0"/>
        <v>1.3299999999999983</v>
      </c>
      <c r="E33" s="34">
        <f t="shared" si="1"/>
        <v>2766.3999999999965</v>
      </c>
      <c r="F33" s="8"/>
      <c r="G33" s="27" t="s">
        <v>95</v>
      </c>
      <c r="H33" s="28">
        <v>120</v>
      </c>
      <c r="I33" s="34">
        <f t="shared" si="3"/>
        <v>32500</v>
      </c>
      <c r="J33" s="34">
        <f t="shared" si="2"/>
        <v>-29733.600000000002</v>
      </c>
    </row>
    <row r="34" spans="1:10" x14ac:dyDescent="0.2">
      <c r="A34" s="50" t="s">
        <v>6</v>
      </c>
      <c r="B34" s="26">
        <v>900</v>
      </c>
      <c r="C34" s="23">
        <v>17.239999999999998</v>
      </c>
      <c r="D34" s="34">
        <f t="shared" si="0"/>
        <v>0.76000000000000156</v>
      </c>
      <c r="E34" s="34">
        <f t="shared" si="1"/>
        <v>1580.8000000000034</v>
      </c>
      <c r="F34" s="8"/>
      <c r="G34" s="27" t="s">
        <v>101</v>
      </c>
      <c r="H34" s="28">
        <v>17</v>
      </c>
      <c r="I34" s="34">
        <f t="shared" si="3"/>
        <v>0</v>
      </c>
      <c r="J34" s="34">
        <f t="shared" si="2"/>
        <v>1580.8000000000034</v>
      </c>
    </row>
    <row r="35" spans="1:10" x14ac:dyDescent="0.2">
      <c r="A35" s="50" t="s">
        <v>19</v>
      </c>
      <c r="B35" s="26">
        <v>720</v>
      </c>
      <c r="C35" s="23">
        <v>17.36</v>
      </c>
      <c r="D35" s="34">
        <f t="shared" si="0"/>
        <v>0.64000000000000057</v>
      </c>
      <c r="E35" s="34">
        <f t="shared" si="1"/>
        <v>1331.2000000000012</v>
      </c>
      <c r="F35" s="8"/>
      <c r="G35" s="27" t="s">
        <v>93</v>
      </c>
      <c r="H35" s="28">
        <v>34</v>
      </c>
      <c r="I35" s="34">
        <f t="shared" si="3"/>
        <v>4550</v>
      </c>
      <c r="J35" s="34">
        <f t="shared" si="2"/>
        <v>-3218.7999999999988</v>
      </c>
    </row>
    <row r="36" spans="1:10" x14ac:dyDescent="0.2">
      <c r="A36" s="24" t="s">
        <v>7</v>
      </c>
      <c r="B36" s="25">
        <v>9130</v>
      </c>
      <c r="C36" s="23">
        <v>17.43</v>
      </c>
      <c r="D36" s="34">
        <f t="shared" si="0"/>
        <v>0.57000000000000028</v>
      </c>
      <c r="E36" s="34">
        <f t="shared" si="1"/>
        <v>1185.6000000000006</v>
      </c>
      <c r="F36" s="8"/>
      <c r="G36" s="27" t="s">
        <v>99</v>
      </c>
      <c r="H36" s="28">
        <v>40</v>
      </c>
      <c r="I36" s="34">
        <f t="shared" si="3"/>
        <v>6500</v>
      </c>
      <c r="J36" s="34">
        <f t="shared" si="2"/>
        <v>-5314.4</v>
      </c>
    </row>
    <row r="37" spans="1:10" x14ac:dyDescent="0.2">
      <c r="A37" s="24" t="s">
        <v>17</v>
      </c>
      <c r="B37" s="26">
        <v>540</v>
      </c>
      <c r="C37" s="23">
        <v>17.47</v>
      </c>
      <c r="D37" s="34">
        <f t="shared" si="0"/>
        <v>0.53000000000000114</v>
      </c>
      <c r="E37" s="34">
        <f t="shared" si="1"/>
        <v>1102.4000000000024</v>
      </c>
      <c r="F37" s="8"/>
      <c r="G37" s="27" t="s">
        <v>94</v>
      </c>
      <c r="H37" s="28">
        <v>35</v>
      </c>
      <c r="I37" s="34">
        <f t="shared" si="3"/>
        <v>4875</v>
      </c>
      <c r="J37" s="34">
        <f t="shared" si="2"/>
        <v>-3772.5999999999976</v>
      </c>
    </row>
    <row r="38" spans="1:10" x14ac:dyDescent="0.2">
      <c r="A38" s="24" t="s">
        <v>16</v>
      </c>
      <c r="B38" s="25">
        <v>1680</v>
      </c>
      <c r="C38" s="23">
        <v>17.48</v>
      </c>
      <c r="D38" s="34">
        <f t="shared" si="0"/>
        <v>0.51999999999999957</v>
      </c>
      <c r="E38" s="34">
        <f t="shared" si="1"/>
        <v>1081.599999999999</v>
      </c>
      <c r="F38" s="8"/>
      <c r="G38" s="27" t="s">
        <v>102</v>
      </c>
      <c r="H38" s="28">
        <v>66</v>
      </c>
      <c r="I38" s="34">
        <f t="shared" si="3"/>
        <v>14950</v>
      </c>
      <c r="J38" s="34">
        <f t="shared" si="2"/>
        <v>-13868.400000000001</v>
      </c>
    </row>
    <row r="39" spans="1:10" x14ac:dyDescent="0.2">
      <c r="A39" s="24" t="s">
        <v>18</v>
      </c>
      <c r="B39" s="26">
        <v>870</v>
      </c>
      <c r="C39" s="23">
        <v>17.63</v>
      </c>
      <c r="D39" s="34">
        <f t="shared" si="0"/>
        <v>0.37000000000000099</v>
      </c>
      <c r="E39" s="34">
        <f t="shared" si="1"/>
        <v>769.60000000000207</v>
      </c>
      <c r="F39" s="8"/>
      <c r="G39" s="27" t="s">
        <v>104</v>
      </c>
      <c r="H39" s="28">
        <v>72</v>
      </c>
      <c r="I39" s="34">
        <f t="shared" si="3"/>
        <v>16900</v>
      </c>
      <c r="J39" s="34">
        <f t="shared" si="2"/>
        <v>-16130.399999999998</v>
      </c>
    </row>
    <row r="40" spans="1:10" x14ac:dyDescent="0.2">
      <c r="A40" s="24" t="s">
        <v>20</v>
      </c>
      <c r="B40" s="25">
        <v>1920</v>
      </c>
      <c r="C40" s="23">
        <v>17.63</v>
      </c>
      <c r="D40" s="34">
        <f t="shared" si="0"/>
        <v>0.37000000000000099</v>
      </c>
      <c r="E40" s="34">
        <f t="shared" si="1"/>
        <v>769.60000000000207</v>
      </c>
      <c r="F40" s="8"/>
      <c r="G40" s="27" t="s">
        <v>107</v>
      </c>
      <c r="H40" s="28">
        <v>55</v>
      </c>
      <c r="I40" s="34">
        <f t="shared" si="3"/>
        <v>11375</v>
      </c>
      <c r="J40" s="34">
        <f t="shared" si="2"/>
        <v>-10605.399999999998</v>
      </c>
    </row>
    <row r="41" spans="1:10" x14ac:dyDescent="0.2">
      <c r="A41" s="24" t="s">
        <v>14</v>
      </c>
      <c r="B41" s="25">
        <v>2400</v>
      </c>
      <c r="C41" s="23">
        <v>17.670000000000002</v>
      </c>
      <c r="D41" s="34">
        <f t="shared" si="0"/>
        <v>0.32999999999999829</v>
      </c>
      <c r="E41" s="34">
        <f t="shared" si="1"/>
        <v>686.39999999999645</v>
      </c>
      <c r="F41" s="8"/>
      <c r="G41" s="27" t="s">
        <v>100</v>
      </c>
      <c r="H41" s="28">
        <v>75</v>
      </c>
      <c r="I41" s="34">
        <f t="shared" si="3"/>
        <v>17875</v>
      </c>
      <c r="J41" s="34">
        <f t="shared" si="2"/>
        <v>-17188.600000000002</v>
      </c>
    </row>
    <row r="42" spans="1:10" x14ac:dyDescent="0.2">
      <c r="A42" s="24" t="s">
        <v>9</v>
      </c>
      <c r="B42" s="26">
        <v>730</v>
      </c>
      <c r="C42" s="23">
        <v>17.72</v>
      </c>
      <c r="D42" s="34">
        <f t="shared" si="0"/>
        <v>0.28000000000000114</v>
      </c>
      <c r="E42" s="34">
        <f t="shared" si="1"/>
        <v>582.40000000000236</v>
      </c>
      <c r="F42" s="8"/>
      <c r="G42" s="27" t="s">
        <v>98</v>
      </c>
      <c r="H42" s="28">
        <v>65</v>
      </c>
      <c r="I42" s="34">
        <f t="shared" si="3"/>
        <v>14625</v>
      </c>
      <c r="J42" s="34">
        <f t="shared" si="2"/>
        <v>-14042.599999999999</v>
      </c>
    </row>
    <row r="43" spans="1:10" x14ac:dyDescent="0.2">
      <c r="A43" s="50" t="s">
        <v>47</v>
      </c>
      <c r="B43" s="25">
        <v>1430</v>
      </c>
      <c r="C43" s="23">
        <v>17.77</v>
      </c>
      <c r="D43" s="34">
        <f t="shared" si="0"/>
        <v>0.23000000000000043</v>
      </c>
      <c r="E43" s="34">
        <f t="shared" si="1"/>
        <v>478.40000000000089</v>
      </c>
      <c r="F43" s="8"/>
      <c r="G43" s="27" t="s">
        <v>105</v>
      </c>
      <c r="H43" s="28">
        <v>17</v>
      </c>
      <c r="I43" s="34">
        <f t="shared" si="3"/>
        <v>0</v>
      </c>
      <c r="J43" s="34">
        <f t="shared" si="2"/>
        <v>478.40000000000089</v>
      </c>
    </row>
    <row r="44" spans="1:10" x14ac:dyDescent="0.2">
      <c r="A44" s="24" t="s">
        <v>13</v>
      </c>
      <c r="B44" s="25">
        <v>3840</v>
      </c>
      <c r="C44" s="23">
        <v>17.850000000000001</v>
      </c>
      <c r="D44" s="34">
        <f t="shared" si="0"/>
        <v>0.14999999999999858</v>
      </c>
      <c r="E44" s="34">
        <f t="shared" si="1"/>
        <v>311.99999999999704</v>
      </c>
      <c r="F44" s="8"/>
      <c r="G44" s="27" t="s">
        <v>92</v>
      </c>
      <c r="H44" s="28">
        <v>63</v>
      </c>
      <c r="I44" s="34">
        <f t="shared" si="3"/>
        <v>13975</v>
      </c>
      <c r="J44" s="34">
        <f t="shared" si="2"/>
        <v>-13663.000000000004</v>
      </c>
    </row>
    <row r="45" spans="1:10" s="6" customFormat="1" x14ac:dyDescent="0.2">
      <c r="A45" s="24" t="s">
        <v>15</v>
      </c>
      <c r="B45" s="25">
        <v>6410</v>
      </c>
      <c r="C45" s="23">
        <v>17.899999999999999</v>
      </c>
      <c r="D45" s="34">
        <f t="shared" si="0"/>
        <v>0.10000000000000142</v>
      </c>
      <c r="E45" s="34">
        <f t="shared" si="1"/>
        <v>208.00000000000296</v>
      </c>
      <c r="F45" s="8"/>
      <c r="G45" s="27" t="s">
        <v>106</v>
      </c>
      <c r="H45" s="28">
        <v>34</v>
      </c>
      <c r="I45" s="34">
        <f t="shared" si="3"/>
        <v>4550</v>
      </c>
      <c r="J45" s="34">
        <f t="shared" si="2"/>
        <v>-4341.9999999999973</v>
      </c>
    </row>
    <row r="46" spans="1:10" x14ac:dyDescent="0.2">
      <c r="A46" s="24" t="s">
        <v>5</v>
      </c>
      <c r="B46" s="25">
        <v>3380</v>
      </c>
      <c r="C46" s="23">
        <v>18.23</v>
      </c>
      <c r="D46" s="34">
        <f t="shared" si="0"/>
        <v>-0.23000000000000043</v>
      </c>
      <c r="E46" s="34">
        <f t="shared" si="1"/>
        <v>-478.40000000000089</v>
      </c>
      <c r="F46" s="8"/>
      <c r="G46" s="27" t="s">
        <v>97</v>
      </c>
      <c r="H46" s="28">
        <v>75</v>
      </c>
      <c r="I46" s="34">
        <f t="shared" si="3"/>
        <v>17875</v>
      </c>
      <c r="J46" s="34">
        <f t="shared" si="2"/>
        <v>-18353.400000000001</v>
      </c>
    </row>
    <row r="47" spans="1:10" x14ac:dyDescent="0.2">
      <c r="A47" s="24" t="s">
        <v>21</v>
      </c>
      <c r="B47" s="25">
        <v>1570</v>
      </c>
      <c r="C47" s="23">
        <v>18.59</v>
      </c>
      <c r="D47" s="34">
        <f t="shared" si="0"/>
        <v>-0.58999999999999986</v>
      </c>
      <c r="E47" s="34">
        <f t="shared" si="1"/>
        <v>-1227.1999999999998</v>
      </c>
      <c r="F47" s="8"/>
      <c r="G47" s="27" t="s">
        <v>103</v>
      </c>
      <c r="H47" s="28">
        <v>41</v>
      </c>
      <c r="I47" s="34">
        <f t="shared" si="3"/>
        <v>6825</v>
      </c>
      <c r="J47" s="34">
        <f t="shared" si="2"/>
        <v>-8052.2</v>
      </c>
    </row>
  </sheetData>
  <autoFilter ref="A29:J47" xr:uid="{00000000-0001-0000-0100-000000000000}">
    <sortState xmlns:xlrd2="http://schemas.microsoft.com/office/spreadsheetml/2017/richdata2" ref="A30:J47">
      <sortCondition descending="1" ref="D29:D47"/>
    </sortState>
  </autoFilter>
  <sortState xmlns:xlrd2="http://schemas.microsoft.com/office/spreadsheetml/2017/richdata2" ref="A30:J47">
    <sortCondition ref="A29:A47"/>
  </sortState>
  <mergeCells count="10">
    <mergeCell ref="D28:E28"/>
    <mergeCell ref="I28:J28"/>
    <mergeCell ref="A22:B22"/>
    <mergeCell ref="A23:B23"/>
    <mergeCell ref="A2:B2"/>
    <mergeCell ref="A3:B3"/>
    <mergeCell ref="A9:B9"/>
    <mergeCell ref="A10:B10"/>
    <mergeCell ref="A16:B16"/>
    <mergeCell ref="A17:B17"/>
  </mergeCells>
  <printOptions gridLines="1" gridLinesSet="0"/>
  <pageMargins left="0.75" right="0.75" top="1" bottom="1" header="0.5" footer="0.5"/>
  <pageSetup fitToWidth="0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0651-1A34-4676-A828-B8F1BF74B3C7}">
  <dimension ref="A2:J47"/>
  <sheetViews>
    <sheetView workbookViewId="0"/>
  </sheetViews>
  <sheetFormatPr defaultRowHeight="12.75" x14ac:dyDescent="0.2"/>
  <cols>
    <col min="1" max="1" width="21.5703125" style="18" bestFit="1" customWidth="1"/>
    <col min="2" max="2" width="18.85546875" style="18" customWidth="1"/>
    <col min="3" max="5" width="15.7109375" style="18" customWidth="1"/>
    <col min="6" max="6" width="2.42578125" style="18" customWidth="1"/>
    <col min="7" max="8" width="15.7109375" style="18" customWidth="1"/>
    <col min="9" max="9" width="13.7109375" style="18" customWidth="1"/>
    <col min="10" max="10" width="12.140625" style="18" customWidth="1"/>
    <col min="11" max="16384" width="9.140625" style="18"/>
  </cols>
  <sheetData>
    <row r="2" spans="1:4" ht="19.5" x14ac:dyDescent="0.2">
      <c r="A2" s="44" t="s">
        <v>39</v>
      </c>
      <c r="B2" s="45"/>
    </row>
    <row r="3" spans="1:4" x14ac:dyDescent="0.2">
      <c r="A3" s="42"/>
      <c r="B3" s="45"/>
    </row>
    <row r="4" spans="1:4" x14ac:dyDescent="0.2">
      <c r="A4" s="10" t="s">
        <v>34</v>
      </c>
      <c r="B4" s="10" t="s">
        <v>1</v>
      </c>
    </row>
    <row r="5" spans="1:4" x14ac:dyDescent="0.2">
      <c r="A5" s="35"/>
      <c r="B5" s="38" t="s">
        <v>39</v>
      </c>
    </row>
    <row r="6" spans="1:4" x14ac:dyDescent="0.2">
      <c r="A6" s="35"/>
      <c r="B6" s="39" t="s">
        <v>24</v>
      </c>
    </row>
    <row r="7" spans="1:4" x14ac:dyDescent="0.2">
      <c r="A7" s="35"/>
      <c r="B7" s="39" t="s">
        <v>35</v>
      </c>
    </row>
    <row r="9" spans="1:4" ht="19.5" x14ac:dyDescent="0.2">
      <c r="A9" s="44" t="s">
        <v>38</v>
      </c>
      <c r="B9" s="45"/>
    </row>
    <row r="10" spans="1:4" x14ac:dyDescent="0.2">
      <c r="A10" s="42"/>
      <c r="B10" s="45"/>
    </row>
    <row r="11" spans="1:4" x14ac:dyDescent="0.2">
      <c r="A11" s="10" t="s">
        <v>42</v>
      </c>
      <c r="B11" s="10" t="s">
        <v>1</v>
      </c>
    </row>
    <row r="12" spans="1:4" x14ac:dyDescent="0.2">
      <c r="A12" s="36" t="s">
        <v>120</v>
      </c>
      <c r="B12" s="36" t="s">
        <v>121</v>
      </c>
      <c r="C12" s="31"/>
      <c r="D12" s="31"/>
    </row>
    <row r="13" spans="1:4" x14ac:dyDescent="0.2">
      <c r="A13" s="37"/>
      <c r="B13" s="39" t="s">
        <v>36</v>
      </c>
    </row>
    <row r="14" spans="1:4" x14ac:dyDescent="0.2">
      <c r="A14" s="37"/>
      <c r="B14" s="39" t="s">
        <v>37</v>
      </c>
    </row>
    <row r="15" spans="1:4" x14ac:dyDescent="0.2">
      <c r="A15" s="17"/>
      <c r="B15" s="17"/>
    </row>
    <row r="16" spans="1:4" ht="19.5" x14ac:dyDescent="0.2">
      <c r="A16" s="44" t="s">
        <v>40</v>
      </c>
      <c r="B16" s="45"/>
    </row>
    <row r="17" spans="1:10" x14ac:dyDescent="0.2">
      <c r="A17" s="42"/>
      <c r="B17" s="45"/>
      <c r="D17" s="33" t="s">
        <v>111</v>
      </c>
    </row>
    <row r="18" spans="1:10" x14ac:dyDescent="0.2">
      <c r="A18" s="10" t="s">
        <v>118</v>
      </c>
      <c r="B18" s="2" t="s">
        <v>1</v>
      </c>
      <c r="D18" s="32" t="s">
        <v>110</v>
      </c>
    </row>
    <row r="19" spans="1:10" x14ac:dyDescent="0.2">
      <c r="A19" s="40">
        <v>0.625</v>
      </c>
      <c r="B19" s="9" t="s">
        <v>25</v>
      </c>
      <c r="D19" s="29" t="s">
        <v>109</v>
      </c>
    </row>
    <row r="20" spans="1:10" x14ac:dyDescent="0.2">
      <c r="A20" s="41"/>
      <c r="B20" s="9" t="s">
        <v>124</v>
      </c>
      <c r="D20" s="48"/>
    </row>
    <row r="21" spans="1:10" x14ac:dyDescent="0.2">
      <c r="A21" s="17"/>
      <c r="B21" s="17"/>
    </row>
    <row r="22" spans="1:10" ht="19.5" x14ac:dyDescent="0.2">
      <c r="A22" s="44" t="s">
        <v>41</v>
      </c>
      <c r="B22" s="45"/>
    </row>
    <row r="23" spans="1:10" x14ac:dyDescent="0.2">
      <c r="A23" s="42"/>
      <c r="B23" s="45"/>
    </row>
    <row r="24" spans="1:10" x14ac:dyDescent="0.2">
      <c r="A24" s="10" t="s">
        <v>30</v>
      </c>
      <c r="B24" s="2" t="s">
        <v>1</v>
      </c>
    </row>
    <row r="25" spans="1:10" x14ac:dyDescent="0.2">
      <c r="A25" s="41"/>
      <c r="B25" s="9" t="s">
        <v>31</v>
      </c>
    </row>
    <row r="26" spans="1:10" x14ac:dyDescent="0.2">
      <c r="A26" s="41"/>
      <c r="B26" s="9" t="s">
        <v>32</v>
      </c>
    </row>
    <row r="27" spans="1:10" x14ac:dyDescent="0.2">
      <c r="A27" s="16"/>
      <c r="B27" s="9"/>
    </row>
    <row r="28" spans="1:10" x14ac:dyDescent="0.2">
      <c r="A28" s="17"/>
      <c r="B28" s="17"/>
      <c r="D28" s="43" t="s">
        <v>117</v>
      </c>
      <c r="E28" s="43"/>
      <c r="I28" s="43" t="s">
        <v>125</v>
      </c>
      <c r="J28" s="43"/>
    </row>
    <row r="29" spans="1:10" ht="38.25" x14ac:dyDescent="0.2">
      <c r="A29" s="10" t="s">
        <v>46</v>
      </c>
      <c r="B29" s="3" t="s">
        <v>4</v>
      </c>
      <c r="C29" s="8" t="s">
        <v>87</v>
      </c>
      <c r="D29" s="30" t="s">
        <v>123</v>
      </c>
      <c r="E29" s="30" t="s">
        <v>112</v>
      </c>
      <c r="F29" s="8"/>
      <c r="G29" s="8" t="s">
        <v>33</v>
      </c>
      <c r="H29" s="8" t="s">
        <v>108</v>
      </c>
      <c r="I29" s="30" t="s">
        <v>116</v>
      </c>
      <c r="J29" s="30" t="s">
        <v>113</v>
      </c>
    </row>
    <row r="30" spans="1:10" x14ac:dyDescent="0.2">
      <c r="A30" s="24"/>
      <c r="B30" s="25"/>
      <c r="C30" s="23"/>
      <c r="D30" s="34">
        <f t="shared" ref="D30:D47" si="0">$A$13-C30</f>
        <v>0</v>
      </c>
      <c r="E30" s="34">
        <f t="shared" ref="E30:E47" si="1">D30*$A$26</f>
        <v>0</v>
      </c>
      <c r="F30" s="8"/>
      <c r="G30" s="27"/>
      <c r="H30" s="28"/>
      <c r="I30" s="34" t="e">
        <f>MAX(((H30-$A$20)*2*$A$19)*($A$26/$A$25),0)</f>
        <v>#DIV/0!</v>
      </c>
      <c r="J30" s="34" t="e">
        <f t="shared" ref="J30:J47" si="2">E30-I30</f>
        <v>#DIV/0!</v>
      </c>
    </row>
    <row r="31" spans="1:10" x14ac:dyDescent="0.2">
      <c r="A31" s="24"/>
      <c r="B31" s="26"/>
      <c r="C31" s="23"/>
      <c r="D31" s="34">
        <f t="shared" si="0"/>
        <v>0</v>
      </c>
      <c r="E31" s="34">
        <f t="shared" si="1"/>
        <v>0</v>
      </c>
      <c r="F31" s="8"/>
      <c r="G31" s="27"/>
      <c r="H31" s="28"/>
      <c r="I31" s="34" t="e">
        <f t="shared" ref="I31:I47" si="3">MAX(((H31-$A$20)*2*$A$19)*($A$26/$A$25),0)</f>
        <v>#DIV/0!</v>
      </c>
      <c r="J31" s="34" t="e">
        <f t="shared" si="2"/>
        <v>#DIV/0!</v>
      </c>
    </row>
    <row r="32" spans="1:10" x14ac:dyDescent="0.2">
      <c r="A32" s="24"/>
      <c r="B32" s="26"/>
      <c r="C32" s="23"/>
      <c r="D32" s="34">
        <f t="shared" si="0"/>
        <v>0</v>
      </c>
      <c r="E32" s="34">
        <f t="shared" si="1"/>
        <v>0</v>
      </c>
      <c r="F32" s="8"/>
      <c r="G32" s="27"/>
      <c r="H32" s="28"/>
      <c r="I32" s="34" t="e">
        <f t="shared" si="3"/>
        <v>#DIV/0!</v>
      </c>
      <c r="J32" s="34" t="e">
        <f t="shared" si="2"/>
        <v>#DIV/0!</v>
      </c>
    </row>
    <row r="33" spans="1:10" x14ac:dyDescent="0.2">
      <c r="A33" s="24"/>
      <c r="B33" s="26"/>
      <c r="C33" s="23"/>
      <c r="D33" s="34">
        <f t="shared" si="0"/>
        <v>0</v>
      </c>
      <c r="E33" s="34">
        <f t="shared" si="1"/>
        <v>0</v>
      </c>
      <c r="F33" s="8"/>
      <c r="G33" s="27"/>
      <c r="H33" s="28"/>
      <c r="I33" s="34" t="e">
        <f t="shared" si="3"/>
        <v>#DIV/0!</v>
      </c>
      <c r="J33" s="34" t="e">
        <f t="shared" si="2"/>
        <v>#DIV/0!</v>
      </c>
    </row>
    <row r="34" spans="1:10" x14ac:dyDescent="0.2">
      <c r="A34" s="24"/>
      <c r="B34" s="26"/>
      <c r="C34" s="23"/>
      <c r="D34" s="34">
        <f t="shared" si="0"/>
        <v>0</v>
      </c>
      <c r="E34" s="34">
        <f t="shared" si="1"/>
        <v>0</v>
      </c>
      <c r="F34" s="8"/>
      <c r="G34" s="27"/>
      <c r="H34" s="28"/>
      <c r="I34" s="34" t="e">
        <f t="shared" si="3"/>
        <v>#DIV/0!</v>
      </c>
      <c r="J34" s="34" t="e">
        <f t="shared" si="2"/>
        <v>#DIV/0!</v>
      </c>
    </row>
    <row r="35" spans="1:10" x14ac:dyDescent="0.2">
      <c r="A35" s="24"/>
      <c r="B35" s="26"/>
      <c r="C35" s="23"/>
      <c r="D35" s="34">
        <f t="shared" si="0"/>
        <v>0</v>
      </c>
      <c r="E35" s="34">
        <f t="shared" si="1"/>
        <v>0</v>
      </c>
      <c r="F35" s="8"/>
      <c r="G35" s="27"/>
      <c r="H35" s="28"/>
      <c r="I35" s="34" t="e">
        <f t="shared" si="3"/>
        <v>#DIV/0!</v>
      </c>
      <c r="J35" s="34" t="e">
        <f t="shared" si="2"/>
        <v>#DIV/0!</v>
      </c>
    </row>
    <row r="36" spans="1:10" x14ac:dyDescent="0.2">
      <c r="A36" s="24"/>
      <c r="B36" s="25"/>
      <c r="C36" s="23"/>
      <c r="D36" s="34">
        <f t="shared" si="0"/>
        <v>0</v>
      </c>
      <c r="E36" s="34">
        <f t="shared" si="1"/>
        <v>0</v>
      </c>
      <c r="F36" s="8"/>
      <c r="G36" s="27"/>
      <c r="H36" s="28"/>
      <c r="I36" s="34" t="e">
        <f t="shared" si="3"/>
        <v>#DIV/0!</v>
      </c>
      <c r="J36" s="34" t="e">
        <f t="shared" si="2"/>
        <v>#DIV/0!</v>
      </c>
    </row>
    <row r="37" spans="1:10" x14ac:dyDescent="0.2">
      <c r="A37" s="24"/>
      <c r="B37" s="26"/>
      <c r="C37" s="23"/>
      <c r="D37" s="34">
        <f t="shared" si="0"/>
        <v>0</v>
      </c>
      <c r="E37" s="34">
        <f t="shared" si="1"/>
        <v>0</v>
      </c>
      <c r="F37" s="8"/>
      <c r="G37" s="27"/>
      <c r="H37" s="28"/>
      <c r="I37" s="34" t="e">
        <f t="shared" si="3"/>
        <v>#DIV/0!</v>
      </c>
      <c r="J37" s="34" t="e">
        <f t="shared" si="2"/>
        <v>#DIV/0!</v>
      </c>
    </row>
    <row r="38" spans="1:10" x14ac:dyDescent="0.2">
      <c r="A38" s="24"/>
      <c r="B38" s="25"/>
      <c r="C38" s="23"/>
      <c r="D38" s="34">
        <f t="shared" si="0"/>
        <v>0</v>
      </c>
      <c r="E38" s="34">
        <f t="shared" si="1"/>
        <v>0</v>
      </c>
      <c r="F38" s="8"/>
      <c r="G38" s="27"/>
      <c r="H38" s="28"/>
      <c r="I38" s="34" t="e">
        <f t="shared" si="3"/>
        <v>#DIV/0!</v>
      </c>
      <c r="J38" s="34" t="e">
        <f t="shared" si="2"/>
        <v>#DIV/0!</v>
      </c>
    </row>
    <row r="39" spans="1:10" x14ac:dyDescent="0.2">
      <c r="A39" s="24"/>
      <c r="B39" s="26"/>
      <c r="C39" s="23"/>
      <c r="D39" s="34">
        <f t="shared" si="0"/>
        <v>0</v>
      </c>
      <c r="E39" s="34">
        <f t="shared" si="1"/>
        <v>0</v>
      </c>
      <c r="F39" s="8"/>
      <c r="G39" s="27"/>
      <c r="H39" s="28"/>
      <c r="I39" s="34" t="e">
        <f t="shared" si="3"/>
        <v>#DIV/0!</v>
      </c>
      <c r="J39" s="34" t="e">
        <f t="shared" si="2"/>
        <v>#DIV/0!</v>
      </c>
    </row>
    <row r="40" spans="1:10" x14ac:dyDescent="0.2">
      <c r="A40" s="24"/>
      <c r="B40" s="25"/>
      <c r="C40" s="23"/>
      <c r="D40" s="34">
        <f t="shared" si="0"/>
        <v>0</v>
      </c>
      <c r="E40" s="34">
        <f t="shared" si="1"/>
        <v>0</v>
      </c>
      <c r="F40" s="8"/>
      <c r="G40" s="27"/>
      <c r="H40" s="28"/>
      <c r="I40" s="34" t="e">
        <f t="shared" si="3"/>
        <v>#DIV/0!</v>
      </c>
      <c r="J40" s="34" t="e">
        <f t="shared" si="2"/>
        <v>#DIV/0!</v>
      </c>
    </row>
    <row r="41" spans="1:10" x14ac:dyDescent="0.2">
      <c r="A41" s="24"/>
      <c r="B41" s="25"/>
      <c r="C41" s="23"/>
      <c r="D41" s="34">
        <f t="shared" si="0"/>
        <v>0</v>
      </c>
      <c r="E41" s="34">
        <f t="shared" si="1"/>
        <v>0</v>
      </c>
      <c r="F41" s="8"/>
      <c r="G41" s="27"/>
      <c r="H41" s="28"/>
      <c r="I41" s="34" t="e">
        <f t="shared" si="3"/>
        <v>#DIV/0!</v>
      </c>
      <c r="J41" s="34" t="e">
        <f t="shared" si="2"/>
        <v>#DIV/0!</v>
      </c>
    </row>
    <row r="42" spans="1:10" x14ac:dyDescent="0.2">
      <c r="A42" s="24"/>
      <c r="B42" s="26"/>
      <c r="C42" s="23"/>
      <c r="D42" s="34">
        <f t="shared" si="0"/>
        <v>0</v>
      </c>
      <c r="E42" s="34">
        <f t="shared" si="1"/>
        <v>0</v>
      </c>
      <c r="F42" s="8"/>
      <c r="G42" s="27"/>
      <c r="H42" s="28"/>
      <c r="I42" s="34" t="e">
        <f t="shared" si="3"/>
        <v>#DIV/0!</v>
      </c>
      <c r="J42" s="34" t="e">
        <f t="shared" si="2"/>
        <v>#DIV/0!</v>
      </c>
    </row>
    <row r="43" spans="1:10" x14ac:dyDescent="0.2">
      <c r="A43" s="24"/>
      <c r="B43" s="25"/>
      <c r="C43" s="23"/>
      <c r="D43" s="34">
        <f t="shared" si="0"/>
        <v>0</v>
      </c>
      <c r="E43" s="34">
        <f t="shared" si="1"/>
        <v>0</v>
      </c>
      <c r="F43" s="8"/>
      <c r="G43" s="27"/>
      <c r="H43" s="28"/>
      <c r="I43" s="34" t="e">
        <f t="shared" si="3"/>
        <v>#DIV/0!</v>
      </c>
      <c r="J43" s="34" t="e">
        <f t="shared" si="2"/>
        <v>#DIV/0!</v>
      </c>
    </row>
    <row r="44" spans="1:10" x14ac:dyDescent="0.2">
      <c r="A44" s="24"/>
      <c r="B44" s="25"/>
      <c r="C44" s="23"/>
      <c r="D44" s="34">
        <f t="shared" si="0"/>
        <v>0</v>
      </c>
      <c r="E44" s="34">
        <f t="shared" si="1"/>
        <v>0</v>
      </c>
      <c r="F44" s="8"/>
      <c r="G44" s="27"/>
      <c r="H44" s="28"/>
      <c r="I44" s="34" t="e">
        <f t="shared" si="3"/>
        <v>#DIV/0!</v>
      </c>
      <c r="J44" s="34" t="e">
        <f t="shared" si="2"/>
        <v>#DIV/0!</v>
      </c>
    </row>
    <row r="45" spans="1:10" x14ac:dyDescent="0.2">
      <c r="A45" s="24"/>
      <c r="B45" s="25"/>
      <c r="C45" s="23"/>
      <c r="D45" s="34">
        <f t="shared" si="0"/>
        <v>0</v>
      </c>
      <c r="E45" s="34">
        <f t="shared" si="1"/>
        <v>0</v>
      </c>
      <c r="F45" s="8"/>
      <c r="G45" s="27"/>
      <c r="H45" s="28"/>
      <c r="I45" s="34" t="e">
        <f t="shared" si="3"/>
        <v>#DIV/0!</v>
      </c>
      <c r="J45" s="34" t="e">
        <f t="shared" si="2"/>
        <v>#DIV/0!</v>
      </c>
    </row>
    <row r="46" spans="1:10" x14ac:dyDescent="0.2">
      <c r="A46" s="24"/>
      <c r="B46" s="25"/>
      <c r="C46" s="23"/>
      <c r="D46" s="34">
        <f t="shared" si="0"/>
        <v>0</v>
      </c>
      <c r="E46" s="34">
        <f t="shared" si="1"/>
        <v>0</v>
      </c>
      <c r="F46" s="8"/>
      <c r="G46" s="27"/>
      <c r="H46" s="28"/>
      <c r="I46" s="34" t="e">
        <f t="shared" si="3"/>
        <v>#DIV/0!</v>
      </c>
      <c r="J46" s="34" t="e">
        <f t="shared" si="2"/>
        <v>#DIV/0!</v>
      </c>
    </row>
    <row r="47" spans="1:10" x14ac:dyDescent="0.2">
      <c r="A47" s="24"/>
      <c r="B47" s="25"/>
      <c r="C47" s="23"/>
      <c r="D47" s="34">
        <f t="shared" si="0"/>
        <v>0</v>
      </c>
      <c r="E47" s="34">
        <f t="shared" si="1"/>
        <v>0</v>
      </c>
      <c r="F47" s="8"/>
      <c r="G47" s="27"/>
      <c r="H47" s="28"/>
      <c r="I47" s="34" t="e">
        <f t="shared" si="3"/>
        <v>#DIV/0!</v>
      </c>
      <c r="J47" s="34" t="e">
        <f t="shared" si="2"/>
        <v>#DIV/0!</v>
      </c>
    </row>
  </sheetData>
  <autoFilter ref="A29:J47" xr:uid="{00000000-0001-0000-0100-000000000000}">
    <sortState xmlns:xlrd2="http://schemas.microsoft.com/office/spreadsheetml/2017/richdata2" ref="A30:J47">
      <sortCondition descending="1" ref="D29:D47"/>
    </sortState>
  </autoFilter>
  <mergeCells count="10">
    <mergeCell ref="A22:B22"/>
    <mergeCell ref="A23:B23"/>
    <mergeCell ref="D28:E28"/>
    <mergeCell ref="I28:J28"/>
    <mergeCell ref="A2:B2"/>
    <mergeCell ref="A3:B3"/>
    <mergeCell ref="A9:B9"/>
    <mergeCell ref="A10:B10"/>
    <mergeCell ref="A16:B16"/>
    <mergeCell ref="A17:B17"/>
  </mergeCells>
  <printOptions gridLines="1" gridLinesSet="0"/>
  <pageMargins left="0.75" right="0.75" top="1" bottom="1" header="0.5" footer="0.5"/>
  <pageSetup fitToWidth="0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A13" sqref="A13"/>
    </sheetView>
  </sheetViews>
  <sheetFormatPr defaultRowHeight="12.75" x14ac:dyDescent="0.2"/>
  <cols>
    <col min="1" max="1" width="80.7109375" customWidth="1"/>
  </cols>
  <sheetData>
    <row r="1" spans="1:1" ht="30" x14ac:dyDescent="0.2">
      <c r="A1" s="4" t="s">
        <v>23</v>
      </c>
    </row>
    <row r="2" spans="1:1" x14ac:dyDescent="0.2">
      <c r="A2" s="42"/>
    </row>
    <row r="3" spans="1:1" x14ac:dyDescent="0.2">
      <c r="A3" s="42"/>
    </row>
    <row r="4" spans="1:1" ht="19.5" x14ac:dyDescent="0.2">
      <c r="A4" s="5" t="s">
        <v>22</v>
      </c>
    </row>
    <row r="5" spans="1:1" x14ac:dyDescent="0.2">
      <c r="A5" s="12" t="s">
        <v>26</v>
      </c>
    </row>
    <row r="6" spans="1:1" x14ac:dyDescent="0.2">
      <c r="A6" s="42"/>
    </row>
    <row r="7" spans="1:1" ht="19.5" x14ac:dyDescent="0.2">
      <c r="A7" s="13" t="s">
        <v>27</v>
      </c>
    </row>
    <row r="8" spans="1:1" x14ac:dyDescent="0.2">
      <c r="A8" s="12" t="s">
        <v>28</v>
      </c>
    </row>
    <row r="9" spans="1:1" x14ac:dyDescent="0.2">
      <c r="A9" s="11" t="s">
        <v>29</v>
      </c>
    </row>
    <row r="11" spans="1:1" ht="19.5" x14ac:dyDescent="0.2">
      <c r="A11" s="5" t="s">
        <v>114</v>
      </c>
    </row>
    <row r="12" spans="1:1" x14ac:dyDescent="0.2">
      <c r="A12" s="11" t="s">
        <v>115</v>
      </c>
    </row>
  </sheetData>
  <mergeCells count="3">
    <mergeCell ref="A2"/>
    <mergeCell ref="A3"/>
    <mergeCell ref="A6"/>
  </mergeCells>
  <hyperlinks>
    <hyperlink ref="A5" r:id="rId1" xr:uid="{00000000-0004-0000-0200-000000000000}"/>
    <hyperlink ref="A9" r:id="rId2" xr:uid="{00000000-0004-0000-0200-000001000000}"/>
    <hyperlink ref="A12" r:id="rId3" xr:uid="{F36F0275-D6CA-428D-A529-13CEFC89E67F}"/>
  </hyperlink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Page</vt:lpstr>
      <vt:lpstr>WisConomy Example Data</vt:lpstr>
      <vt:lpstr>Example Analysis</vt:lpstr>
      <vt:lpstr>Template Napkin Analysis</vt:lpstr>
      <vt:lpstr>Sources</vt:lpstr>
      <vt:lpstr>'Example Analysis'!Criteria</vt:lpstr>
      <vt:lpstr>'Template Napkin Analysis'!Criteria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Tscheschlok</dc:creator>
  <cp:lastModifiedBy>Christian</cp:lastModifiedBy>
  <dcterms:created xsi:type="dcterms:W3CDTF">2022-06-24T22:24:19Z</dcterms:created>
  <dcterms:modified xsi:type="dcterms:W3CDTF">2022-06-28T19:18:39Z</dcterms:modified>
</cp:coreProperties>
</file>